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\\ensldfs\services\DGS\Marches_Publics\Marchés Publics\DIRECTIONS ET SERVICES\ACCUEIL SECU\VERIFS TECHQ REGLEMENTAIRE DES BATIMENTS\2026-13 VTR\1. CONSULTATION\1. DOC de travail\2. DCE\"/>
    </mc:Choice>
  </mc:AlternateContent>
  <xr:revisionPtr revIDLastSave="0" documentId="13_ncr:1_{3E1A5E78-F4A1-42EC-9518-EAD68385F244}" xr6:coauthVersionLast="47" xr6:coauthVersionMax="47" xr10:uidLastSave="{00000000-0000-0000-0000-000000000000}"/>
  <bookViews>
    <workbookView xWindow="28680" yWindow="-120" windowWidth="29040" windowHeight="15720" tabRatio="844" xr2:uid="{00000000-000D-0000-FFFF-FFFF00000000}"/>
  </bookViews>
  <sheets>
    <sheet name="2026-13 BPU" sheetId="9" r:id="rId1"/>
    <sheet name="2026-13 DQE" sheetId="14" r:id="rId2"/>
  </sheets>
  <definedNames>
    <definedName name="_xlnm.Print_Area" localSheetId="0">'2026-13 BPU'!$A$1:$F$88</definedName>
    <definedName name="_xlnm.Print_Area" localSheetId="1">'2026-13 DQE'!$A$1:$F$89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83" i="14" l="1"/>
  <c r="F83" i="14"/>
  <c r="D12" i="14"/>
  <c r="F12" i="14"/>
  <c r="D13" i="14"/>
  <c r="F13" i="14"/>
  <c r="D14" i="14"/>
  <c r="F14" i="14"/>
  <c r="D15" i="14"/>
  <c r="F15" i="14"/>
  <c r="D16" i="14"/>
  <c r="F16" i="14"/>
  <c r="D17" i="14"/>
  <c r="F17" i="14"/>
  <c r="D18" i="14"/>
  <c r="F18" i="14"/>
  <c r="D19" i="14"/>
  <c r="F19" i="14"/>
  <c r="D20" i="14"/>
  <c r="F20" i="14"/>
  <c r="D21" i="14"/>
  <c r="F21" i="14"/>
  <c r="D22" i="14"/>
  <c r="F22" i="14"/>
  <c r="D23" i="14"/>
  <c r="F23" i="14"/>
  <c r="D24" i="14"/>
  <c r="F24" i="14"/>
  <c r="D25" i="14"/>
  <c r="F25" i="14"/>
  <c r="D26" i="14"/>
  <c r="F26" i="14"/>
  <c r="D27" i="14"/>
  <c r="F27" i="14"/>
  <c r="D28" i="14"/>
  <c r="F28" i="14"/>
  <c r="D29" i="14"/>
  <c r="F29" i="14"/>
  <c r="D33" i="14"/>
  <c r="F33" i="14"/>
  <c r="D34" i="14"/>
  <c r="F34" i="14"/>
  <c r="D35" i="14"/>
  <c r="F35" i="14"/>
  <c r="D36" i="14"/>
  <c r="F36" i="14"/>
  <c r="D37" i="14"/>
  <c r="F37" i="14"/>
  <c r="D38" i="14"/>
  <c r="F38" i="14"/>
  <c r="D39" i="14"/>
  <c r="F39" i="14"/>
  <c r="D40" i="14"/>
  <c r="F40" i="14"/>
  <c r="D41" i="14"/>
  <c r="F41" i="14"/>
  <c r="D42" i="14"/>
  <c r="F42" i="14"/>
  <c r="D47" i="14"/>
  <c r="F47" i="14"/>
  <c r="D48" i="14"/>
  <c r="F48" i="14"/>
  <c r="D49" i="14"/>
  <c r="F49" i="14"/>
  <c r="D50" i="14"/>
  <c r="F50" i="14"/>
  <c r="D53" i="14"/>
  <c r="F53" i="14"/>
  <c r="D54" i="14"/>
  <c r="F54" i="14"/>
  <c r="D55" i="14"/>
  <c r="F55" i="14"/>
  <c r="D60" i="14"/>
  <c r="F60" i="14"/>
  <c r="D61" i="14"/>
  <c r="F61" i="14"/>
  <c r="D62" i="14"/>
  <c r="F62" i="14"/>
  <c r="D63" i="14"/>
  <c r="F63" i="14"/>
  <c r="D66" i="14"/>
  <c r="F66" i="14"/>
  <c r="D67" i="14"/>
  <c r="F67" i="14"/>
  <c r="D68" i="14"/>
  <c r="F68" i="14"/>
  <c r="D73" i="14"/>
  <c r="F73" i="14"/>
  <c r="D76" i="14"/>
  <c r="F76" i="14"/>
  <c r="D77" i="14"/>
  <c r="F77" i="14"/>
  <c r="D78" i="14"/>
  <c r="F78" i="14"/>
  <c r="D86" i="14"/>
  <c r="F86" i="14"/>
  <c r="D87" i="14"/>
  <c r="F87" i="14"/>
  <c r="D88" i="14"/>
  <c r="F88" i="14"/>
  <c r="E91" i="14"/>
  <c r="A80" i="14"/>
  <c r="A31" i="14"/>
  <c r="B88" i="14"/>
  <c r="C88" i="14"/>
  <c r="B87" i="14"/>
  <c r="C87" i="14"/>
  <c r="A87" i="14"/>
  <c r="A88" i="14"/>
  <c r="B86" i="14"/>
  <c r="C86" i="14"/>
  <c r="A86" i="14"/>
  <c r="B85" i="14"/>
  <c r="C85" i="14"/>
  <c r="D85" i="14"/>
  <c r="A85" i="14"/>
  <c r="B82" i="14"/>
  <c r="C82" i="14"/>
  <c r="D82" i="14"/>
  <c r="A82" i="14"/>
  <c r="B83" i="14"/>
  <c r="C83" i="14"/>
  <c r="A83" i="14"/>
  <c r="B34" i="14"/>
  <c r="B35" i="14"/>
  <c r="B36" i="14"/>
  <c r="B37" i="14"/>
  <c r="B38" i="14"/>
  <c r="B39" i="14"/>
  <c r="B40" i="14"/>
  <c r="B41" i="14"/>
  <c r="B42" i="14"/>
  <c r="B33" i="14"/>
  <c r="A38" i="14"/>
  <c r="A33" i="14"/>
  <c r="F34" i="9"/>
  <c r="F35" i="9"/>
  <c r="F36" i="9"/>
  <c r="F37" i="9"/>
  <c r="F38" i="9"/>
  <c r="F39" i="9"/>
  <c r="F40" i="9"/>
  <c r="F41" i="9"/>
  <c r="F42" i="9"/>
  <c r="F33" i="9"/>
  <c r="F88" i="9"/>
  <c r="F87" i="9"/>
  <c r="F86" i="9"/>
  <c r="F83" i="9"/>
  <c r="A76" i="14"/>
  <c r="B76" i="14"/>
  <c r="C76" i="14"/>
  <c r="A77" i="14"/>
  <c r="B77" i="14"/>
  <c r="C77" i="14"/>
  <c r="A78" i="14"/>
  <c r="B78" i="14"/>
  <c r="C78" i="14"/>
  <c r="B75" i="14"/>
  <c r="C75" i="14"/>
  <c r="D75" i="14"/>
  <c r="A75" i="14"/>
  <c r="A74" i="14"/>
  <c r="A73" i="14"/>
  <c r="B73" i="14"/>
  <c r="C73" i="14"/>
  <c r="B72" i="14"/>
  <c r="C72" i="14"/>
  <c r="D72" i="14"/>
  <c r="A72" i="14"/>
  <c r="A71" i="14"/>
  <c r="A70" i="14"/>
  <c r="A66" i="14"/>
  <c r="B66" i="14"/>
  <c r="C66" i="14"/>
  <c r="A67" i="14"/>
  <c r="B67" i="14"/>
  <c r="C67" i="14"/>
  <c r="A68" i="14"/>
  <c r="B68" i="14"/>
  <c r="C68" i="14"/>
  <c r="B65" i="14"/>
  <c r="C65" i="14"/>
  <c r="D65" i="14"/>
  <c r="A65" i="14"/>
  <c r="A64" i="14"/>
  <c r="A60" i="14"/>
  <c r="B60" i="14"/>
  <c r="C60" i="14"/>
  <c r="A61" i="14"/>
  <c r="B61" i="14"/>
  <c r="C61" i="14"/>
  <c r="A62" i="14"/>
  <c r="B62" i="14"/>
  <c r="C62" i="14"/>
  <c r="A63" i="14"/>
  <c r="B63" i="14"/>
  <c r="C63" i="14"/>
  <c r="B59" i="14"/>
  <c r="C59" i="14"/>
  <c r="D59" i="14"/>
  <c r="A59" i="14"/>
  <c r="A58" i="14"/>
  <c r="A57" i="14"/>
  <c r="F3" i="14"/>
  <c r="F2" i="14"/>
  <c r="A53" i="14"/>
  <c r="B53" i="14"/>
  <c r="C53" i="14"/>
  <c r="A54" i="14"/>
  <c r="B54" i="14"/>
  <c r="C54" i="14"/>
  <c r="A55" i="14"/>
  <c r="B55" i="14"/>
  <c r="C55" i="14"/>
  <c r="B52" i="14"/>
  <c r="C52" i="14"/>
  <c r="D52" i="14"/>
  <c r="A52" i="14"/>
  <c r="A48" i="14"/>
  <c r="B48" i="14"/>
  <c r="C48" i="14"/>
  <c r="A49" i="14"/>
  <c r="B49" i="14"/>
  <c r="C49" i="14"/>
  <c r="A50" i="14"/>
  <c r="B50" i="14"/>
  <c r="C50" i="14"/>
  <c r="B47" i="14"/>
  <c r="C47" i="14"/>
  <c r="A47" i="14"/>
  <c r="A51" i="14"/>
  <c r="B46" i="14"/>
  <c r="C46" i="14"/>
  <c r="D46" i="14"/>
  <c r="A46" i="14"/>
  <c r="A45" i="14"/>
  <c r="A44" i="14"/>
  <c r="A28" i="14"/>
  <c r="A26" i="14"/>
  <c r="A24" i="14"/>
  <c r="A22" i="14"/>
  <c r="A20" i="14"/>
  <c r="A18" i="14"/>
  <c r="A16" i="14"/>
  <c r="A14" i="14"/>
  <c r="A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12" i="14"/>
  <c r="C11" i="14"/>
  <c r="A11" i="14"/>
  <c r="A10" i="14"/>
  <c r="F78" i="9"/>
  <c r="F77" i="9"/>
  <c r="F76" i="9"/>
  <c r="F73" i="9"/>
  <c r="F68" i="9"/>
  <c r="F67" i="9"/>
  <c r="F66" i="9"/>
  <c r="F63" i="9"/>
  <c r="F62" i="9"/>
  <c r="F61" i="9"/>
  <c r="F60" i="9"/>
  <c r="F55" i="9"/>
  <c r="F54" i="9"/>
  <c r="F53" i="9"/>
  <c r="F50" i="9"/>
  <c r="F49" i="9"/>
  <c r="F48" i="9"/>
  <c r="F47" i="9"/>
  <c r="F26" i="9"/>
  <c r="F25" i="9"/>
  <c r="F24" i="9"/>
  <c r="F23" i="9"/>
  <c r="F22" i="9"/>
  <c r="F29" i="9"/>
  <c r="F28" i="9"/>
  <c r="F27" i="9"/>
  <c r="F21" i="9"/>
  <c r="F20" i="9"/>
  <c r="F15" i="9"/>
  <c r="F16" i="9"/>
  <c r="F17" i="9"/>
  <c r="F18" i="9"/>
  <c r="F19" i="9"/>
  <c r="F13" i="9"/>
  <c r="F14" i="9"/>
  <c r="F12" i="9"/>
</calcChain>
</file>

<file path=xl/sharedStrings.xml><?xml version="1.0" encoding="utf-8"?>
<sst xmlns="http://schemas.openxmlformats.org/spreadsheetml/2006/main" count="216" uniqueCount="74">
  <si>
    <t>Opérateur économique :</t>
  </si>
  <si>
    <t>Date de l'offre :</t>
  </si>
  <si>
    <t>Bordereau des prix unitaires</t>
  </si>
  <si>
    <t>Taux de TVA en %</t>
  </si>
  <si>
    <t>P.U. en € TTC</t>
  </si>
  <si>
    <t>Marché n°2026-13</t>
  </si>
  <si>
    <t>Vérifications techniques réglementaires</t>
  </si>
  <si>
    <t>Niveau de qualification</t>
  </si>
  <si>
    <t>P.U. en € HT par heure</t>
  </si>
  <si>
    <t>Type de contrôle</t>
  </si>
  <si>
    <t>Chef de projet</t>
  </si>
  <si>
    <t>Inspecteur</t>
  </si>
  <si>
    <t>Installations électriques</t>
  </si>
  <si>
    <t>Ascenseurs et monte-charges</t>
  </si>
  <si>
    <t>Installations de sécurité incendie</t>
  </si>
  <si>
    <t>Installations thermiques</t>
  </si>
  <si>
    <t>Equipements sous-pression</t>
  </si>
  <si>
    <t>Equipements sportifs</t>
  </si>
  <si>
    <t>Equipements de protection collective</t>
  </si>
  <si>
    <t>Equipements de manutention et de levage</t>
  </si>
  <si>
    <t>Taux horaires - Interventions ponctuelles</t>
  </si>
  <si>
    <t xml:space="preserve">P.U. en € HT </t>
  </si>
  <si>
    <t>Bâtiment</t>
  </si>
  <si>
    <t>Classement</t>
  </si>
  <si>
    <t>D1-2-3-4 / Ecole</t>
  </si>
  <si>
    <t>D8 / Buisson / IFE</t>
  </si>
  <si>
    <t>D9 - Bibliothèque Diderot</t>
  </si>
  <si>
    <t>Surface SHON</t>
  </si>
  <si>
    <t>23 526 m²</t>
  </si>
  <si>
    <t xml:space="preserve">1 851 m² </t>
  </si>
  <si>
    <t>ERP cat.5 Type : W, L</t>
  </si>
  <si>
    <t xml:space="preserve">3 950 m² </t>
  </si>
  <si>
    <t>17 669 m²</t>
  </si>
  <si>
    <t>ERP cat.2
Type : R, L, W, X</t>
  </si>
  <si>
    <t>ERP cat.2
Type : N</t>
  </si>
  <si>
    <t>D7 / Restaurant CROUS</t>
  </si>
  <si>
    <t>ERP cat.2
Type : S</t>
  </si>
  <si>
    <t>M8</t>
  </si>
  <si>
    <t>PBES</t>
  </si>
  <si>
    <t>Quantité estimée</t>
  </si>
  <si>
    <t>Montant en € HT</t>
  </si>
  <si>
    <t>Section 3 - Installations de sécurité incendie : Contrôles Q4</t>
  </si>
  <si>
    <t>Site Descartes</t>
  </si>
  <si>
    <t>Site Monod</t>
  </si>
  <si>
    <t>GN1 - 2</t>
  </si>
  <si>
    <t>ERP cat.1
Type : R,L,W,N</t>
  </si>
  <si>
    <t>18 384 m²</t>
  </si>
  <si>
    <t>ERP cat.5
Type : R</t>
  </si>
  <si>
    <t>3 500 m²</t>
  </si>
  <si>
    <t>MMI - Condorcet</t>
  </si>
  <si>
    <t>ERP cat.5
Type : R, L</t>
  </si>
  <si>
    <t xml:space="preserve">1 104 m² </t>
  </si>
  <si>
    <t>Section 3 - Installations de sécurité incendie : Contrôles Q17</t>
  </si>
  <si>
    <t>ERP cat.5 
Type : W, L</t>
  </si>
  <si>
    <t>Section 5 - Equipements sous pression : Requalification décennale</t>
  </si>
  <si>
    <t>M4</t>
  </si>
  <si>
    <t>1 711 m²</t>
  </si>
  <si>
    <t>Code du Travail</t>
  </si>
  <si>
    <t>1 481 m²</t>
  </si>
  <si>
    <t>Détail Quantitatif Estimatif</t>
  </si>
  <si>
    <t>Le présent DQE est un document non-contractuel basé sur une estimation des besoins quadri-annuels.
Les prix unitaires ainsi que le taux de TVA en % sont automatiquement repris du BPU et les calculs sont automatisés. Le soumissionnaire vérifie la cohérence des montants calculés.</t>
  </si>
  <si>
    <t>Le soumissionnaire est tenu de répondre à chaque ligne, dans les cases en surbrillance orange. 
Les prix unitaires sont donnés dans le présent document, sans renvoi possible à un document annexe.
Les taux horaires inscrits au présent BPU ne pourront faire l'objet de majoration.</t>
  </si>
  <si>
    <t>Gaz, chauffage, cuisson</t>
  </si>
  <si>
    <t>Contrôles équipements CVC</t>
  </si>
  <si>
    <t>Equipements</t>
  </si>
  <si>
    <t>Plan d'Inspection : assistance technique à la rédaction</t>
  </si>
  <si>
    <t>Approbation d'un plan d'inspection d'équipement(s) sous pression issu d'un modèle générique tiré d'un CTP</t>
  </si>
  <si>
    <t>Système Frigorifique sous pression : vérification initiale</t>
  </si>
  <si>
    <t>Système Frigorifique sous pression : inspection périodique</t>
  </si>
  <si>
    <t>Système Frigorifique sous pression : requalification périodique</t>
  </si>
  <si>
    <t>Groupe frigorifique de 100 à 500kW</t>
  </si>
  <si>
    <t>Groupe frigorifique de 20 à 100kW</t>
  </si>
  <si>
    <t xml:space="preserve">Section 5 - Equipements sous pression : Requalification air comprimé pour une cuve ≤ 500 Litres </t>
  </si>
  <si>
    <t>Montant total du DQE (en € HT) =
(pris en compte pour l'analyse du critère prix des prestations)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</si>
</sst>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0"/>
      <name val="Arial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8"/>
      <color rgb="FFE14D16"/>
      <name val="Arial"/>
      <family val="2"/>
    </font>
    <font>
      <b/>
      <sz val="14"/>
      <color rgb="FFE14D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color rgb="FFE14D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E14D16"/>
        <bgColor indexed="64"/>
      </patternFill>
    </fill>
    <fill>
      <patternFill patternType="solid">
        <fgColor rgb="FF9E8E74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07">
    <xf numFmtId="0" fontId="0" fillId="0" borderId="0" xfId="0"/>
    <xf numFmtId="9" fontId="0" fillId="0" borderId="1" xfId="2" applyFont="1" applyBorder="1" applyAlignment="1" applyProtection="1">
      <alignment horizontal="center" vertical="center"/>
    </xf>
    <xf numFmtId="44" fontId="0" fillId="0" borderId="2" xfId="1" applyFont="1" applyBorder="1" applyAlignment="1" applyProtection="1">
      <alignment horizontal="center" vertical="center"/>
    </xf>
    <xf numFmtId="9" fontId="0" fillId="0" borderId="3" xfId="2" applyFont="1" applyBorder="1" applyAlignment="1" applyProtection="1">
      <alignment horizontal="center" vertical="center"/>
    </xf>
    <xf numFmtId="44" fontId="0" fillId="0" borderId="4" xfId="1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 wrapText="1"/>
      <protection locked="0"/>
    </xf>
    <xf numFmtId="14" fontId="2" fillId="0" borderId="8" xfId="0" applyNumberFormat="1" applyFont="1" applyBorder="1" applyAlignment="1" applyProtection="1">
      <alignment horizontal="center" vertical="center" wrapText="1"/>
      <protection locked="0"/>
    </xf>
    <xf numFmtId="44" fontId="8" fillId="0" borderId="1" xfId="1" applyFont="1" applyBorder="1" applyAlignment="1" applyProtection="1">
      <alignment horizontal="center" vertical="center"/>
      <protection locked="0"/>
    </xf>
    <xf numFmtId="44" fontId="8" fillId="0" borderId="3" xfId="1" applyFont="1" applyBorder="1" applyAlignment="1" applyProtection="1">
      <alignment horizontal="center" vertical="center"/>
      <protection locked="0"/>
    </xf>
    <xf numFmtId="44" fontId="8" fillId="0" borderId="1" xfId="1" applyFont="1" applyFill="1" applyBorder="1" applyAlignment="1" applyProtection="1">
      <alignment horizontal="center" vertical="center"/>
      <protection locked="0"/>
    </xf>
    <xf numFmtId="44" fontId="8" fillId="0" borderId="3" xfId="1" applyFont="1" applyFill="1" applyBorder="1" applyAlignment="1" applyProtection="1">
      <alignment horizontal="center" vertical="center"/>
      <protection locked="0"/>
    </xf>
    <xf numFmtId="44" fontId="8" fillId="0" borderId="22" xfId="1" applyFont="1" applyBorder="1" applyAlignment="1" applyProtection="1">
      <alignment horizontal="center" vertical="center"/>
      <protection locked="0"/>
    </xf>
    <xf numFmtId="9" fontId="0" fillId="0" borderId="22" xfId="2" applyFont="1" applyBorder="1" applyAlignment="1" applyProtection="1">
      <alignment horizontal="center" vertical="center"/>
    </xf>
    <xf numFmtId="44" fontId="0" fillId="0" borderId="23" xfId="1" applyFont="1" applyBorder="1" applyAlignment="1" applyProtection="1">
      <alignment horizontal="center" vertical="center"/>
    </xf>
    <xf numFmtId="44" fontId="0" fillId="0" borderId="0" xfId="1" applyFont="1" applyFill="1" applyBorder="1" applyAlignment="1" applyProtection="1">
      <alignment horizontal="center" vertical="center"/>
    </xf>
    <xf numFmtId="9" fontId="0" fillId="0" borderId="1" xfId="2" applyFont="1" applyFill="1" applyBorder="1" applyAlignment="1" applyProtection="1">
      <alignment horizontal="center" vertical="center"/>
    </xf>
    <xf numFmtId="44" fontId="8" fillId="0" borderId="5" xfId="1" applyFont="1" applyFill="1" applyBorder="1" applyAlignment="1" applyProtection="1">
      <alignment horizontal="center" vertical="center"/>
      <protection locked="0"/>
    </xf>
    <xf numFmtId="9" fontId="0" fillId="0" borderId="5" xfId="2" applyFont="1" applyFill="1" applyBorder="1" applyAlignment="1" applyProtection="1">
      <alignment horizontal="center" vertical="center"/>
    </xf>
    <xf numFmtId="44" fontId="0" fillId="0" borderId="6" xfId="1" applyFont="1" applyFill="1" applyBorder="1" applyAlignment="1" applyProtection="1">
      <alignment horizontal="center" vertical="center"/>
    </xf>
    <xf numFmtId="44" fontId="0" fillId="0" borderId="2" xfId="1" applyFont="1" applyFill="1" applyBorder="1" applyAlignment="1" applyProtection="1">
      <alignment horizontal="center" vertical="center"/>
    </xf>
    <xf numFmtId="9" fontId="0" fillId="0" borderId="3" xfId="2" applyFont="1" applyFill="1" applyBorder="1" applyAlignment="1" applyProtection="1">
      <alignment horizontal="center" vertical="center"/>
    </xf>
    <xf numFmtId="44" fontId="0" fillId="0" borderId="4" xfId="1" applyFont="1" applyFill="1" applyBorder="1" applyAlignment="1" applyProtection="1">
      <alignment horizontal="center" vertical="center"/>
    </xf>
    <xf numFmtId="44" fontId="8" fillId="0" borderId="27" xfId="1" applyFont="1" applyFill="1" applyBorder="1" applyAlignment="1" applyProtection="1">
      <alignment horizontal="center" vertical="center"/>
      <protection locked="0"/>
    </xf>
    <xf numFmtId="44" fontId="0" fillId="0" borderId="28" xfId="1" applyFont="1" applyFill="1" applyBorder="1" applyAlignment="1" applyProtection="1">
      <alignment horizontal="center" vertical="center"/>
    </xf>
    <xf numFmtId="1" fontId="0" fillId="0" borderId="1" xfId="2" applyNumberFormat="1" applyFont="1" applyFill="1" applyBorder="1" applyAlignment="1" applyProtection="1">
      <alignment horizontal="center" vertical="center"/>
    </xf>
    <xf numFmtId="1" fontId="0" fillId="0" borderId="3" xfId="2" applyNumberFormat="1" applyFont="1" applyFill="1" applyBorder="1" applyAlignment="1" applyProtection="1">
      <alignment horizontal="center" vertical="center"/>
    </xf>
    <xf numFmtId="1" fontId="0" fillId="0" borderId="5" xfId="2" applyNumberFormat="1" applyFont="1" applyFill="1" applyBorder="1" applyAlignment="1" applyProtection="1">
      <alignment horizontal="center" vertical="center"/>
    </xf>
    <xf numFmtId="1" fontId="0" fillId="0" borderId="27" xfId="2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6" fillId="0" borderId="0" xfId="0" applyFont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center" vertical="center"/>
    </xf>
    <xf numFmtId="0" fontId="5" fillId="2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horizontal="center" vertical="top"/>
    </xf>
    <xf numFmtId="0" fontId="5" fillId="3" borderId="12" xfId="0" applyFont="1" applyFill="1" applyBorder="1" applyAlignment="1" applyProtection="1">
      <alignment horizontal="center" wrapText="1"/>
    </xf>
    <xf numFmtId="0" fontId="5" fillId="3" borderId="16" xfId="0" applyFont="1" applyFill="1" applyBorder="1" applyAlignment="1" applyProtection="1">
      <alignment horizontal="center" wrapText="1"/>
    </xf>
    <xf numFmtId="0" fontId="5" fillId="3" borderId="17" xfId="0" applyFont="1" applyFill="1" applyBorder="1" applyAlignment="1" applyProtection="1">
      <alignment horizont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 wrapText="1"/>
    </xf>
    <xf numFmtId="0" fontId="8" fillId="0" borderId="9" xfId="0" applyFont="1" applyBorder="1" applyAlignment="1" applyProtection="1">
      <alignment horizontal="center" vertical="center" wrapText="1"/>
    </xf>
    <xf numFmtId="49" fontId="0" fillId="0" borderId="1" xfId="0" applyNumberFormat="1" applyBorder="1" applyAlignment="1" applyProtection="1">
      <alignment horizontal="center" vertical="center" wrapText="1"/>
    </xf>
    <xf numFmtId="44" fontId="8" fillId="0" borderId="1" xfId="1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center" vertical="center" wrapText="1"/>
    </xf>
    <xf numFmtId="0" fontId="8" fillId="0" borderId="10" xfId="0" applyFont="1" applyBorder="1" applyAlignment="1" applyProtection="1">
      <alignment horizontal="center" vertical="center" wrapText="1"/>
    </xf>
    <xf numFmtId="0" fontId="8" fillId="0" borderId="15" xfId="0" applyFont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center" vertical="center" wrapText="1"/>
    </xf>
    <xf numFmtId="49" fontId="0" fillId="0" borderId="3" xfId="0" applyNumberFormat="1" applyBorder="1" applyAlignment="1" applyProtection="1">
      <alignment horizontal="center" vertical="center" wrapText="1"/>
    </xf>
    <xf numFmtId="44" fontId="8" fillId="0" borderId="3" xfId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49" fontId="0" fillId="0" borderId="0" xfId="0" applyNumberFormat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wrapText="1"/>
    </xf>
    <xf numFmtId="0" fontId="5" fillId="3" borderId="5" xfId="0" applyFont="1" applyFill="1" applyBorder="1" applyAlignment="1" applyProtection="1">
      <alignment horizontal="center" wrapText="1"/>
    </xf>
    <xf numFmtId="0" fontId="5" fillId="3" borderId="6" xfId="0" applyFont="1" applyFill="1" applyBorder="1" applyAlignment="1" applyProtection="1">
      <alignment horizont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/>
    </xf>
    <xf numFmtId="0" fontId="4" fillId="2" borderId="22" xfId="0" applyFont="1" applyFill="1" applyBorder="1" applyAlignment="1" applyProtection="1">
      <alignment horizontal="center" vertical="center"/>
    </xf>
    <xf numFmtId="0" fontId="8" fillId="0" borderId="18" xfId="0" applyFont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4" fontId="8" fillId="0" borderId="5" xfId="1" applyFont="1" applyFill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44" fontId="8" fillId="0" borderId="1" xfId="1" applyFont="1" applyFill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44" fontId="8" fillId="0" borderId="3" xfId="1" applyFont="1" applyFill="1" applyBorder="1" applyAlignment="1" applyProtection="1">
      <alignment horizontal="center" vertical="center"/>
    </xf>
    <xf numFmtId="0" fontId="9" fillId="4" borderId="19" xfId="0" applyFont="1" applyFill="1" applyBorder="1" applyAlignment="1" applyProtection="1">
      <alignment horizontal="center" wrapText="1"/>
    </xf>
    <xf numFmtId="0" fontId="9" fillId="4" borderId="1" xfId="0" applyFont="1" applyFill="1" applyBorder="1" applyAlignment="1" applyProtection="1">
      <alignment horizontal="center" wrapText="1"/>
    </xf>
    <xf numFmtId="0" fontId="9" fillId="4" borderId="2" xfId="0" applyFont="1" applyFill="1" applyBorder="1" applyAlignment="1" applyProtection="1">
      <alignment horizont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21" xfId="0" applyFont="1" applyBorder="1" applyAlignment="1" applyProtection="1">
      <alignment vertical="center" wrapText="1"/>
    </xf>
    <xf numFmtId="0" fontId="8" fillId="0" borderId="22" xfId="0" applyFont="1" applyBorder="1" applyAlignment="1" applyProtection="1">
      <alignment horizontal="center" vertical="center" wrapText="1"/>
    </xf>
    <xf numFmtId="49" fontId="0" fillId="0" borderId="22" xfId="0" applyNumberFormat="1" applyBorder="1" applyAlignment="1" applyProtection="1">
      <alignment horizontal="center" vertical="center" wrapText="1"/>
    </xf>
    <xf numFmtId="0" fontId="9" fillId="4" borderId="24" xfId="0" applyFont="1" applyFill="1" applyBorder="1" applyAlignment="1" applyProtection="1">
      <alignment horizontal="center" wrapText="1"/>
    </xf>
    <xf numFmtId="0" fontId="9" fillId="4" borderId="25" xfId="0" applyFont="1" applyFill="1" applyBorder="1" applyAlignment="1" applyProtection="1">
      <alignment horizontal="center" wrapText="1"/>
    </xf>
    <xf numFmtId="0" fontId="9" fillId="4" borderId="26" xfId="0" applyFont="1" applyFill="1" applyBorder="1" applyAlignment="1" applyProtection="1">
      <alignment horizontal="center" wrapText="1"/>
    </xf>
    <xf numFmtId="0" fontId="8" fillId="0" borderId="20" xfId="0" applyFont="1" applyBorder="1" applyAlignment="1" applyProtection="1">
      <alignment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8" fillId="0" borderId="29" xfId="0" applyFont="1" applyBorder="1" applyAlignment="1" applyProtection="1">
      <alignment horizontal="center" vertical="center" wrapText="1"/>
    </xf>
    <xf numFmtId="0" fontId="0" fillId="0" borderId="27" xfId="0" applyFont="1" applyBorder="1" applyAlignment="1" applyProtection="1">
      <alignment horizontal="center" vertical="center" wrapText="1"/>
    </xf>
    <xf numFmtId="9" fontId="0" fillId="0" borderId="27" xfId="2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 wrapText="1"/>
    </xf>
    <xf numFmtId="14" fontId="0" fillId="0" borderId="8" xfId="0" applyNumberFormat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44" fontId="8" fillId="0" borderId="27" xfId="1" applyFont="1" applyFill="1" applyBorder="1" applyAlignment="1" applyProtection="1">
      <alignment horizontal="center" vertical="center"/>
    </xf>
    <xf numFmtId="0" fontId="0" fillId="0" borderId="31" xfId="0" applyFont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4" fillId="2" borderId="33" xfId="0" applyFont="1" applyFill="1" applyBorder="1" applyAlignment="1" applyProtection="1">
      <alignment horizontal="center" vertical="center" wrapText="1"/>
    </xf>
    <xf numFmtId="0" fontId="8" fillId="0" borderId="32" xfId="0" applyFont="1" applyBorder="1" applyAlignment="1" applyProtection="1">
      <alignment vertical="center" wrapText="1"/>
    </xf>
    <xf numFmtId="0" fontId="8" fillId="0" borderId="33" xfId="0" applyFont="1" applyBorder="1" applyAlignment="1" applyProtection="1">
      <alignment horizontal="center" vertical="center" wrapText="1"/>
    </xf>
    <xf numFmtId="0" fontId="0" fillId="0" borderId="33" xfId="0" applyFont="1" applyBorder="1" applyAlignment="1" applyProtection="1">
      <alignment horizontal="center" vertical="center" wrapText="1"/>
    </xf>
    <xf numFmtId="0" fontId="8" fillId="0" borderId="34" xfId="0" applyFont="1" applyBorder="1" applyAlignment="1" applyProtection="1">
      <alignment horizontal="center" vertical="center" wrapText="1"/>
    </xf>
    <xf numFmtId="0" fontId="0" fillId="0" borderId="34" xfId="0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/>
    </xf>
    <xf numFmtId="44" fontId="7" fillId="0" borderId="0" xfId="1" applyFont="1" applyAlignment="1" applyProtection="1">
      <alignment horizontal="center" vertical="center"/>
    </xf>
  </cellXfs>
  <cellStyles count="8">
    <cellStyle name="Milliers 2" xfId="7" xr:uid="{00000000-0005-0000-0000-000000000000}"/>
    <cellStyle name="Monétaire" xfId="1" builtinId="4"/>
    <cellStyle name="Monétaire 2" xfId="4" xr:uid="{00000000-0005-0000-0000-000030000000}"/>
    <cellStyle name="Normal" xfId="0" builtinId="0"/>
    <cellStyle name="Normal 2" xfId="5" xr:uid="{00000000-0005-0000-0000-000003000000}"/>
    <cellStyle name="Normal 3" xfId="3" xr:uid="{00000000-0005-0000-0000-000031000000}"/>
    <cellStyle name="Pourcentage" xfId="2" builtinId="5"/>
    <cellStyle name="Pourcentage 2" xfId="6" xr:uid="{00000000-0005-0000-0000-000004000000}"/>
  </cellStyles>
  <dxfs count="19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3DEB3D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9966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23B8DC"/>
      <rgbColor rgb="0099CC00"/>
      <rgbColor rgb="00FFD320"/>
      <rgbColor rgb="00FF950E"/>
      <rgbColor rgb="00FF3366"/>
      <rgbColor rgb="00666699"/>
      <rgbColor rgb="00969696"/>
      <rgbColor rgb="00003366"/>
      <rgbColor rgb="0033A3A3"/>
      <rgbColor rgb="00003300"/>
      <rgbColor rgb="00333300"/>
      <rgbColor rgb="00993300"/>
      <rgbColor rgb="00993366"/>
      <rgbColor rgb="00333399"/>
      <rgbColor rgb="00333333"/>
    </indexedColors>
    <mruColors>
      <color rgb="FFE14D16"/>
      <color rgb="FF9E8E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81EF4-6897-475A-B41A-4F3555D1F5C9}">
  <sheetPr>
    <pageSetUpPr fitToPage="1"/>
  </sheetPr>
  <dimension ref="A1:F88"/>
  <sheetViews>
    <sheetView tabSelected="1" showRuler="0" view="pageLayout" topLeftCell="A79" zoomScaleNormal="100" zoomScaleSheetLayoutView="90" workbookViewId="0">
      <selection activeCell="D88" sqref="D88"/>
    </sheetView>
  </sheetViews>
  <sheetFormatPr baseColWidth="10" defaultColWidth="4.28515625" defaultRowHeight="12.75" x14ac:dyDescent="0.2"/>
  <cols>
    <col min="1" max="1" width="31.42578125" style="28" customWidth="1"/>
    <col min="2" max="2" width="33.5703125" style="28" customWidth="1"/>
    <col min="3" max="3" width="23.5703125" style="28" customWidth="1"/>
    <col min="4" max="4" width="27.140625" style="28" customWidth="1"/>
    <col min="5" max="5" width="37.5703125" style="28" customWidth="1"/>
    <col min="6" max="6" width="47.5703125" style="28" customWidth="1"/>
    <col min="7" max="16384" width="4.28515625" style="28"/>
  </cols>
  <sheetData>
    <row r="1" spans="1:6" ht="13.5" thickBot="1" x14ac:dyDescent="0.25"/>
    <row r="2" spans="1:6" x14ac:dyDescent="0.2">
      <c r="E2" s="29" t="s">
        <v>0</v>
      </c>
      <c r="F2" s="5"/>
    </row>
    <row r="3" spans="1:6" ht="13.5" thickBot="1" x14ac:dyDescent="0.25">
      <c r="E3" s="29" t="s">
        <v>1</v>
      </c>
      <c r="F3" s="6"/>
    </row>
    <row r="5" spans="1:6" ht="23.25" x14ac:dyDescent="0.2">
      <c r="A5" s="30" t="s">
        <v>2</v>
      </c>
      <c r="B5" s="30"/>
      <c r="C5" s="30"/>
      <c r="D5" s="30"/>
      <c r="E5" s="30"/>
      <c r="F5" s="30"/>
    </row>
    <row r="6" spans="1:6" ht="18" x14ac:dyDescent="0.2">
      <c r="A6" s="31" t="s">
        <v>5</v>
      </c>
      <c r="B6" s="31"/>
      <c r="C6" s="31"/>
      <c r="D6" s="31"/>
      <c r="E6" s="31"/>
      <c r="F6" s="31"/>
    </row>
    <row r="7" spans="1:6" ht="38.25" customHeight="1" x14ac:dyDescent="0.2">
      <c r="A7" s="32" t="s">
        <v>6</v>
      </c>
      <c r="B7" s="32"/>
      <c r="C7" s="32"/>
      <c r="D7" s="32"/>
      <c r="E7" s="32"/>
      <c r="F7" s="32"/>
    </row>
    <row r="8" spans="1:6" x14ac:dyDescent="0.2">
      <c r="C8" s="33"/>
    </row>
    <row r="9" spans="1:6" ht="74.25" customHeight="1" thickBot="1" x14ac:dyDescent="0.25">
      <c r="A9" s="34" t="s">
        <v>61</v>
      </c>
      <c r="B9" s="34"/>
      <c r="C9" s="35"/>
      <c r="D9" s="35"/>
      <c r="E9" s="35"/>
      <c r="F9" s="35"/>
    </row>
    <row r="10" spans="1:6" ht="16.5" customHeight="1" x14ac:dyDescent="0.25">
      <c r="A10" s="36" t="s">
        <v>20</v>
      </c>
      <c r="B10" s="37"/>
      <c r="C10" s="37"/>
      <c r="D10" s="37"/>
      <c r="E10" s="37"/>
      <c r="F10" s="38"/>
    </row>
    <row r="11" spans="1:6" ht="15" x14ac:dyDescent="0.2">
      <c r="A11" s="39" t="s">
        <v>9</v>
      </c>
      <c r="B11" s="40"/>
      <c r="C11" s="41" t="s">
        <v>7</v>
      </c>
      <c r="D11" s="41" t="s">
        <v>8</v>
      </c>
      <c r="E11" s="42" t="s">
        <v>3</v>
      </c>
      <c r="F11" s="43" t="s">
        <v>4</v>
      </c>
    </row>
    <row r="12" spans="1:6" x14ac:dyDescent="0.2">
      <c r="A12" s="44" t="s">
        <v>12</v>
      </c>
      <c r="B12" s="45"/>
      <c r="C12" s="46" t="s">
        <v>10</v>
      </c>
      <c r="D12" s="7"/>
      <c r="E12" s="1">
        <v>0.2</v>
      </c>
      <c r="F12" s="2">
        <f>D12*(1+E12)</f>
        <v>0</v>
      </c>
    </row>
    <row r="13" spans="1:6" x14ac:dyDescent="0.2">
      <c r="A13" s="48"/>
      <c r="B13" s="49"/>
      <c r="C13" s="46" t="s">
        <v>11</v>
      </c>
      <c r="D13" s="7"/>
      <c r="E13" s="1">
        <v>0.2</v>
      </c>
      <c r="F13" s="2">
        <f t="shared" ref="F13:F19" si="0">D13*(1+E13)</f>
        <v>0</v>
      </c>
    </row>
    <row r="14" spans="1:6" x14ac:dyDescent="0.2">
      <c r="A14" s="44" t="s">
        <v>13</v>
      </c>
      <c r="B14" s="45"/>
      <c r="C14" s="46" t="s">
        <v>10</v>
      </c>
      <c r="D14" s="7"/>
      <c r="E14" s="1">
        <v>0.2</v>
      </c>
      <c r="F14" s="2">
        <f t="shared" si="0"/>
        <v>0</v>
      </c>
    </row>
    <row r="15" spans="1:6" x14ac:dyDescent="0.2">
      <c r="A15" s="48"/>
      <c r="B15" s="49"/>
      <c r="C15" s="46" t="s">
        <v>11</v>
      </c>
      <c r="D15" s="7"/>
      <c r="E15" s="1">
        <v>0.2</v>
      </c>
      <c r="F15" s="2">
        <f t="shared" si="0"/>
        <v>0</v>
      </c>
    </row>
    <row r="16" spans="1:6" x14ac:dyDescent="0.2">
      <c r="A16" s="44" t="s">
        <v>14</v>
      </c>
      <c r="B16" s="45"/>
      <c r="C16" s="46" t="s">
        <v>10</v>
      </c>
      <c r="D16" s="7"/>
      <c r="E16" s="1">
        <v>0.2</v>
      </c>
      <c r="F16" s="2">
        <f t="shared" si="0"/>
        <v>0</v>
      </c>
    </row>
    <row r="17" spans="1:6" x14ac:dyDescent="0.2">
      <c r="A17" s="48"/>
      <c r="B17" s="49"/>
      <c r="C17" s="46" t="s">
        <v>11</v>
      </c>
      <c r="D17" s="7"/>
      <c r="E17" s="1">
        <v>0.2</v>
      </c>
      <c r="F17" s="2">
        <f t="shared" si="0"/>
        <v>0</v>
      </c>
    </row>
    <row r="18" spans="1:6" x14ac:dyDescent="0.2">
      <c r="A18" s="44" t="s">
        <v>15</v>
      </c>
      <c r="B18" s="45"/>
      <c r="C18" s="46" t="s">
        <v>10</v>
      </c>
      <c r="D18" s="7"/>
      <c r="E18" s="1">
        <v>0.2</v>
      </c>
      <c r="F18" s="2">
        <f t="shared" si="0"/>
        <v>0</v>
      </c>
    </row>
    <row r="19" spans="1:6" x14ac:dyDescent="0.2">
      <c r="A19" s="48"/>
      <c r="B19" s="49"/>
      <c r="C19" s="46" t="s">
        <v>11</v>
      </c>
      <c r="D19" s="7"/>
      <c r="E19" s="1">
        <v>0.2</v>
      </c>
      <c r="F19" s="2">
        <f t="shared" si="0"/>
        <v>0</v>
      </c>
    </row>
    <row r="20" spans="1:6" x14ac:dyDescent="0.2">
      <c r="A20" s="44" t="s">
        <v>16</v>
      </c>
      <c r="B20" s="45"/>
      <c r="C20" s="46" t="s">
        <v>10</v>
      </c>
      <c r="D20" s="7"/>
      <c r="E20" s="1">
        <v>0.2</v>
      </c>
      <c r="F20" s="2">
        <f t="shared" ref="F20:F29" si="1">D20*(1+E20)</f>
        <v>0</v>
      </c>
    </row>
    <row r="21" spans="1:6" x14ac:dyDescent="0.2">
      <c r="A21" s="48"/>
      <c r="B21" s="49"/>
      <c r="C21" s="46" t="s">
        <v>11</v>
      </c>
      <c r="D21" s="7"/>
      <c r="E21" s="1">
        <v>0.2</v>
      </c>
      <c r="F21" s="2">
        <f t="shared" si="1"/>
        <v>0</v>
      </c>
    </row>
    <row r="22" spans="1:6" x14ac:dyDescent="0.2">
      <c r="A22" s="44" t="s">
        <v>17</v>
      </c>
      <c r="B22" s="45"/>
      <c r="C22" s="46" t="s">
        <v>10</v>
      </c>
      <c r="D22" s="7"/>
      <c r="E22" s="1">
        <v>0.2</v>
      </c>
      <c r="F22" s="2">
        <f t="shared" si="1"/>
        <v>0</v>
      </c>
    </row>
    <row r="23" spans="1:6" x14ac:dyDescent="0.2">
      <c r="A23" s="48"/>
      <c r="B23" s="49"/>
      <c r="C23" s="46" t="s">
        <v>11</v>
      </c>
      <c r="D23" s="7"/>
      <c r="E23" s="1">
        <v>0.2</v>
      </c>
      <c r="F23" s="2">
        <f t="shared" si="1"/>
        <v>0</v>
      </c>
    </row>
    <row r="24" spans="1:6" x14ac:dyDescent="0.2">
      <c r="A24" s="44" t="s">
        <v>18</v>
      </c>
      <c r="B24" s="45"/>
      <c r="C24" s="46" t="s">
        <v>10</v>
      </c>
      <c r="D24" s="7"/>
      <c r="E24" s="1">
        <v>0.2</v>
      </c>
      <c r="F24" s="2">
        <f t="shared" si="1"/>
        <v>0</v>
      </c>
    </row>
    <row r="25" spans="1:6" x14ac:dyDescent="0.2">
      <c r="A25" s="48"/>
      <c r="B25" s="49"/>
      <c r="C25" s="46" t="s">
        <v>11</v>
      </c>
      <c r="D25" s="7"/>
      <c r="E25" s="1">
        <v>0.2</v>
      </c>
      <c r="F25" s="2">
        <f t="shared" si="1"/>
        <v>0</v>
      </c>
    </row>
    <row r="26" spans="1:6" x14ac:dyDescent="0.2">
      <c r="A26" s="44" t="s">
        <v>19</v>
      </c>
      <c r="B26" s="45"/>
      <c r="C26" s="46" t="s">
        <v>10</v>
      </c>
      <c r="D26" s="7"/>
      <c r="E26" s="1">
        <v>0.2</v>
      </c>
      <c r="F26" s="2">
        <f t="shared" si="1"/>
        <v>0</v>
      </c>
    </row>
    <row r="27" spans="1:6" x14ac:dyDescent="0.2">
      <c r="A27" s="48"/>
      <c r="B27" s="49"/>
      <c r="C27" s="46" t="s">
        <v>11</v>
      </c>
      <c r="D27" s="7"/>
      <c r="E27" s="1">
        <v>0.2</v>
      </c>
      <c r="F27" s="2">
        <f t="shared" si="1"/>
        <v>0</v>
      </c>
    </row>
    <row r="28" spans="1:6" x14ac:dyDescent="0.2">
      <c r="A28" s="44" t="s">
        <v>62</v>
      </c>
      <c r="B28" s="45"/>
      <c r="C28" s="46" t="s">
        <v>10</v>
      </c>
      <c r="D28" s="7"/>
      <c r="E28" s="1">
        <v>0.2</v>
      </c>
      <c r="F28" s="2">
        <f t="shared" si="1"/>
        <v>0</v>
      </c>
    </row>
    <row r="29" spans="1:6" ht="13.5" thickBot="1" x14ac:dyDescent="0.25">
      <c r="A29" s="50"/>
      <c r="B29" s="51"/>
      <c r="C29" s="52" t="s">
        <v>11</v>
      </c>
      <c r="D29" s="8"/>
      <c r="E29" s="3">
        <v>0.2</v>
      </c>
      <c r="F29" s="4">
        <f t="shared" si="1"/>
        <v>0</v>
      </c>
    </row>
    <row r="30" spans="1:6" ht="13.5" thickBot="1" x14ac:dyDescent="0.25">
      <c r="A30" s="54"/>
      <c r="B30" s="54"/>
      <c r="C30" s="55"/>
      <c r="D30" s="55"/>
      <c r="E30" s="55"/>
      <c r="F30" s="14"/>
    </row>
    <row r="31" spans="1:6" ht="15.75" x14ac:dyDescent="0.25">
      <c r="A31" s="56" t="s">
        <v>63</v>
      </c>
      <c r="B31" s="57"/>
      <c r="C31" s="57"/>
      <c r="D31" s="57"/>
      <c r="E31" s="57"/>
      <c r="F31" s="58"/>
    </row>
    <row r="32" spans="1:6" ht="15" x14ac:dyDescent="0.2">
      <c r="A32" s="75" t="s">
        <v>64</v>
      </c>
      <c r="B32" s="91" t="s">
        <v>9</v>
      </c>
      <c r="C32" s="91"/>
      <c r="D32" s="76" t="s">
        <v>21</v>
      </c>
      <c r="E32" s="75" t="s">
        <v>3</v>
      </c>
      <c r="F32" s="76" t="s">
        <v>4</v>
      </c>
    </row>
    <row r="33" spans="1:6" x14ac:dyDescent="0.2">
      <c r="A33" s="88" t="s">
        <v>71</v>
      </c>
      <c r="B33" s="89" t="s">
        <v>65</v>
      </c>
      <c r="C33" s="89"/>
      <c r="D33" s="22"/>
      <c r="E33" s="90">
        <v>0.2</v>
      </c>
      <c r="F33" s="23">
        <f>D33*(1+E33)</f>
        <v>0</v>
      </c>
    </row>
    <row r="34" spans="1:6" ht="26.1" customHeight="1" x14ac:dyDescent="0.2">
      <c r="A34" s="65"/>
      <c r="B34" s="66" t="s">
        <v>66</v>
      </c>
      <c r="C34" s="66"/>
      <c r="D34" s="9"/>
      <c r="E34" s="15">
        <v>0.2</v>
      </c>
      <c r="F34" s="19">
        <f t="shared" ref="F34:F42" si="2">D34*(1+E34)</f>
        <v>0</v>
      </c>
    </row>
    <row r="35" spans="1:6" x14ac:dyDescent="0.2">
      <c r="A35" s="65"/>
      <c r="B35" s="66" t="s">
        <v>67</v>
      </c>
      <c r="C35" s="66"/>
      <c r="D35" s="9"/>
      <c r="E35" s="15">
        <v>0.2</v>
      </c>
      <c r="F35" s="19">
        <f t="shared" si="2"/>
        <v>0</v>
      </c>
    </row>
    <row r="36" spans="1:6" x14ac:dyDescent="0.2">
      <c r="A36" s="65"/>
      <c r="B36" s="66" t="s">
        <v>68</v>
      </c>
      <c r="C36" s="66"/>
      <c r="D36" s="9"/>
      <c r="E36" s="15">
        <v>0.2</v>
      </c>
      <c r="F36" s="19">
        <f t="shared" si="2"/>
        <v>0</v>
      </c>
    </row>
    <row r="37" spans="1:6" ht="13.5" thickBot="1" x14ac:dyDescent="0.25">
      <c r="A37" s="68"/>
      <c r="B37" s="69" t="s">
        <v>69</v>
      </c>
      <c r="C37" s="69"/>
      <c r="D37" s="10"/>
      <c r="E37" s="20">
        <v>0.2</v>
      </c>
      <c r="F37" s="21">
        <f t="shared" si="2"/>
        <v>0</v>
      </c>
    </row>
    <row r="38" spans="1:6" x14ac:dyDescent="0.2">
      <c r="A38" s="62" t="s">
        <v>70</v>
      </c>
      <c r="B38" s="63" t="s">
        <v>65</v>
      </c>
      <c r="C38" s="63"/>
      <c r="D38" s="16"/>
      <c r="E38" s="17">
        <v>0.2</v>
      </c>
      <c r="F38" s="18">
        <f t="shared" si="2"/>
        <v>0</v>
      </c>
    </row>
    <row r="39" spans="1:6" ht="26.1" customHeight="1" x14ac:dyDescent="0.2">
      <c r="A39" s="65"/>
      <c r="B39" s="66" t="s">
        <v>66</v>
      </c>
      <c r="C39" s="66"/>
      <c r="D39" s="9"/>
      <c r="E39" s="15">
        <v>0.2</v>
      </c>
      <c r="F39" s="19">
        <f t="shared" si="2"/>
        <v>0</v>
      </c>
    </row>
    <row r="40" spans="1:6" x14ac:dyDescent="0.2">
      <c r="A40" s="65"/>
      <c r="B40" s="66" t="s">
        <v>67</v>
      </c>
      <c r="C40" s="66"/>
      <c r="D40" s="9"/>
      <c r="E40" s="15">
        <v>0.2</v>
      </c>
      <c r="F40" s="19">
        <f t="shared" si="2"/>
        <v>0</v>
      </c>
    </row>
    <row r="41" spans="1:6" x14ac:dyDescent="0.2">
      <c r="A41" s="65"/>
      <c r="B41" s="66" t="s">
        <v>68</v>
      </c>
      <c r="C41" s="66"/>
      <c r="D41" s="9"/>
      <c r="E41" s="15">
        <v>0.2</v>
      </c>
      <c r="F41" s="19">
        <f t="shared" si="2"/>
        <v>0</v>
      </c>
    </row>
    <row r="42" spans="1:6" ht="13.5" thickBot="1" x14ac:dyDescent="0.25">
      <c r="A42" s="68"/>
      <c r="B42" s="69" t="s">
        <v>69</v>
      </c>
      <c r="C42" s="69"/>
      <c r="D42" s="10"/>
      <c r="E42" s="20">
        <v>0.2</v>
      </c>
      <c r="F42" s="21">
        <f t="shared" si="2"/>
        <v>0</v>
      </c>
    </row>
    <row r="43" spans="1:6" ht="13.5" thickBot="1" x14ac:dyDescent="0.25"/>
    <row r="44" spans="1:6" ht="15.75" x14ac:dyDescent="0.25">
      <c r="A44" s="56" t="s">
        <v>41</v>
      </c>
      <c r="B44" s="57"/>
      <c r="C44" s="57"/>
      <c r="D44" s="57"/>
      <c r="E44" s="57"/>
      <c r="F44" s="58"/>
    </row>
    <row r="45" spans="1:6" ht="15" x14ac:dyDescent="0.25">
      <c r="A45" s="71" t="s">
        <v>42</v>
      </c>
      <c r="B45" s="72"/>
      <c r="C45" s="72"/>
      <c r="D45" s="72"/>
      <c r="E45" s="72"/>
      <c r="F45" s="73"/>
    </row>
    <row r="46" spans="1:6" ht="15" x14ac:dyDescent="0.2">
      <c r="A46" s="74" t="s">
        <v>22</v>
      </c>
      <c r="B46" s="75" t="s">
        <v>23</v>
      </c>
      <c r="C46" s="76" t="s">
        <v>27</v>
      </c>
      <c r="D46" s="76" t="s">
        <v>21</v>
      </c>
      <c r="E46" s="75" t="s">
        <v>3</v>
      </c>
      <c r="F46" s="77" t="s">
        <v>4</v>
      </c>
    </row>
    <row r="47" spans="1:6" ht="25.5" x14ac:dyDescent="0.2">
      <c r="A47" s="78" t="s">
        <v>24</v>
      </c>
      <c r="B47" s="79" t="s">
        <v>33</v>
      </c>
      <c r="C47" s="46" t="s">
        <v>28</v>
      </c>
      <c r="D47" s="7"/>
      <c r="E47" s="1">
        <v>0.2</v>
      </c>
      <c r="F47" s="2">
        <f t="shared" ref="F47:F50" si="3">D47*(1+E47)</f>
        <v>0</v>
      </c>
    </row>
    <row r="48" spans="1:6" ht="25.5" x14ac:dyDescent="0.2">
      <c r="A48" s="78" t="s">
        <v>35</v>
      </c>
      <c r="B48" s="79" t="s">
        <v>34</v>
      </c>
      <c r="C48" s="46" t="s">
        <v>29</v>
      </c>
      <c r="D48" s="7"/>
      <c r="E48" s="1">
        <v>0.2</v>
      </c>
      <c r="F48" s="2">
        <f t="shared" si="3"/>
        <v>0</v>
      </c>
    </row>
    <row r="49" spans="1:6" x14ac:dyDescent="0.2">
      <c r="A49" s="78" t="s">
        <v>25</v>
      </c>
      <c r="B49" s="79" t="s">
        <v>30</v>
      </c>
      <c r="C49" s="46" t="s">
        <v>31</v>
      </c>
      <c r="D49" s="7"/>
      <c r="E49" s="1">
        <v>0.2</v>
      </c>
      <c r="F49" s="2">
        <f t="shared" si="3"/>
        <v>0</v>
      </c>
    </row>
    <row r="50" spans="1:6" ht="26.25" thickBot="1" x14ac:dyDescent="0.25">
      <c r="A50" s="80" t="s">
        <v>26</v>
      </c>
      <c r="B50" s="81" t="s">
        <v>36</v>
      </c>
      <c r="C50" s="82" t="s">
        <v>32</v>
      </c>
      <c r="D50" s="11"/>
      <c r="E50" s="12">
        <v>0.2</v>
      </c>
      <c r="F50" s="13">
        <f t="shared" si="3"/>
        <v>0</v>
      </c>
    </row>
    <row r="51" spans="1:6" ht="15.75" thickTop="1" x14ac:dyDescent="0.25">
      <c r="A51" s="83" t="s">
        <v>43</v>
      </c>
      <c r="B51" s="84"/>
      <c r="C51" s="84"/>
      <c r="D51" s="84"/>
      <c r="E51" s="84"/>
      <c r="F51" s="85"/>
    </row>
    <row r="52" spans="1:6" ht="15" x14ac:dyDescent="0.2">
      <c r="A52" s="74" t="s">
        <v>22</v>
      </c>
      <c r="B52" s="75" t="s">
        <v>23</v>
      </c>
      <c r="C52" s="76" t="s">
        <v>27</v>
      </c>
      <c r="D52" s="76" t="s">
        <v>21</v>
      </c>
      <c r="E52" s="75" t="s">
        <v>3</v>
      </c>
      <c r="F52" s="77" t="s">
        <v>4</v>
      </c>
    </row>
    <row r="53" spans="1:6" ht="25.5" x14ac:dyDescent="0.2">
      <c r="A53" s="78" t="s">
        <v>44</v>
      </c>
      <c r="B53" s="79" t="s">
        <v>45</v>
      </c>
      <c r="C53" s="46" t="s">
        <v>46</v>
      </c>
      <c r="D53" s="7"/>
      <c r="E53" s="1">
        <v>0.2</v>
      </c>
      <c r="F53" s="2">
        <f>D53*(1+E53)</f>
        <v>0</v>
      </c>
    </row>
    <row r="54" spans="1:6" ht="25.5" x14ac:dyDescent="0.2">
      <c r="A54" s="78" t="s">
        <v>37</v>
      </c>
      <c r="B54" s="79" t="s">
        <v>47</v>
      </c>
      <c r="C54" s="46" t="s">
        <v>48</v>
      </c>
      <c r="D54" s="7"/>
      <c r="E54" s="1">
        <v>0.2</v>
      </c>
      <c r="F54" s="2">
        <f t="shared" ref="F54:F55" si="4">D54*(1+E54)</f>
        <v>0</v>
      </c>
    </row>
    <row r="55" spans="1:6" ht="26.25" thickBot="1" x14ac:dyDescent="0.25">
      <c r="A55" s="86" t="s">
        <v>49</v>
      </c>
      <c r="B55" s="87" t="s">
        <v>50</v>
      </c>
      <c r="C55" s="52" t="s">
        <v>51</v>
      </c>
      <c r="D55" s="8"/>
      <c r="E55" s="3">
        <v>0.2</v>
      </c>
      <c r="F55" s="4">
        <f t="shared" si="4"/>
        <v>0</v>
      </c>
    </row>
    <row r="56" spans="1:6" ht="13.5" thickBot="1" x14ac:dyDescent="0.25"/>
    <row r="57" spans="1:6" ht="15.75" x14ac:dyDescent="0.25">
      <c r="A57" s="56" t="s">
        <v>52</v>
      </c>
      <c r="B57" s="57"/>
      <c r="C57" s="57"/>
      <c r="D57" s="57"/>
      <c r="E57" s="57"/>
      <c r="F57" s="58"/>
    </row>
    <row r="58" spans="1:6" ht="15" x14ac:dyDescent="0.25">
      <c r="A58" s="71" t="s">
        <v>42</v>
      </c>
      <c r="B58" s="72"/>
      <c r="C58" s="72"/>
      <c r="D58" s="72"/>
      <c r="E58" s="72"/>
      <c r="F58" s="73"/>
    </row>
    <row r="59" spans="1:6" ht="15" x14ac:dyDescent="0.2">
      <c r="A59" s="74" t="s">
        <v>22</v>
      </c>
      <c r="B59" s="75" t="s">
        <v>23</v>
      </c>
      <c r="C59" s="76" t="s">
        <v>27</v>
      </c>
      <c r="D59" s="76" t="s">
        <v>21</v>
      </c>
      <c r="E59" s="75" t="s">
        <v>3</v>
      </c>
      <c r="F59" s="77" t="s">
        <v>4</v>
      </c>
    </row>
    <row r="60" spans="1:6" ht="25.5" x14ac:dyDescent="0.2">
      <c r="A60" s="78" t="s">
        <v>24</v>
      </c>
      <c r="B60" s="79" t="s">
        <v>33</v>
      </c>
      <c r="C60" s="46" t="s">
        <v>28</v>
      </c>
      <c r="D60" s="7"/>
      <c r="E60" s="1">
        <v>0.2</v>
      </c>
      <c r="F60" s="2">
        <f t="shared" ref="F60:F63" si="5">D60*(1+E60)</f>
        <v>0</v>
      </c>
    </row>
    <row r="61" spans="1:6" ht="25.5" x14ac:dyDescent="0.2">
      <c r="A61" s="78" t="s">
        <v>35</v>
      </c>
      <c r="B61" s="79" t="s">
        <v>34</v>
      </c>
      <c r="C61" s="46" t="s">
        <v>29</v>
      </c>
      <c r="D61" s="7"/>
      <c r="E61" s="1">
        <v>0.2</v>
      </c>
      <c r="F61" s="2">
        <f t="shared" si="5"/>
        <v>0</v>
      </c>
    </row>
    <row r="62" spans="1:6" ht="25.5" x14ac:dyDescent="0.2">
      <c r="A62" s="78" t="s">
        <v>25</v>
      </c>
      <c r="B62" s="79" t="s">
        <v>53</v>
      </c>
      <c r="C62" s="46" t="s">
        <v>31</v>
      </c>
      <c r="D62" s="7"/>
      <c r="E62" s="1">
        <v>0.2</v>
      </c>
      <c r="F62" s="2">
        <f t="shared" si="5"/>
        <v>0</v>
      </c>
    </row>
    <row r="63" spans="1:6" ht="26.25" thickBot="1" x14ac:dyDescent="0.25">
      <c r="A63" s="78" t="s">
        <v>26</v>
      </c>
      <c r="B63" s="79" t="s">
        <v>36</v>
      </c>
      <c r="C63" s="46" t="s">
        <v>32</v>
      </c>
      <c r="D63" s="7"/>
      <c r="E63" s="1">
        <v>0.2</v>
      </c>
      <c r="F63" s="2">
        <f t="shared" si="5"/>
        <v>0</v>
      </c>
    </row>
    <row r="64" spans="1:6" ht="15.75" thickTop="1" x14ac:dyDescent="0.25">
      <c r="A64" s="83" t="s">
        <v>43</v>
      </c>
      <c r="B64" s="84"/>
      <c r="C64" s="84"/>
      <c r="D64" s="84"/>
      <c r="E64" s="84"/>
      <c r="F64" s="85"/>
    </row>
    <row r="65" spans="1:6" ht="15" x14ac:dyDescent="0.2">
      <c r="A65" s="74" t="s">
        <v>22</v>
      </c>
      <c r="B65" s="75" t="s">
        <v>23</v>
      </c>
      <c r="C65" s="76" t="s">
        <v>27</v>
      </c>
      <c r="D65" s="76" t="s">
        <v>21</v>
      </c>
      <c r="E65" s="75" t="s">
        <v>3</v>
      </c>
      <c r="F65" s="77" t="s">
        <v>4</v>
      </c>
    </row>
    <row r="66" spans="1:6" ht="25.5" x14ac:dyDescent="0.2">
      <c r="A66" s="78" t="s">
        <v>44</v>
      </c>
      <c r="B66" s="79" t="s">
        <v>45</v>
      </c>
      <c r="C66" s="46" t="s">
        <v>46</v>
      </c>
      <c r="D66" s="7"/>
      <c r="E66" s="1">
        <v>0.2</v>
      </c>
      <c r="F66" s="2">
        <f>D66*(1+E66)</f>
        <v>0</v>
      </c>
    </row>
    <row r="67" spans="1:6" ht="25.5" x14ac:dyDescent="0.2">
      <c r="A67" s="78" t="s">
        <v>37</v>
      </c>
      <c r="B67" s="79" t="s">
        <v>47</v>
      </c>
      <c r="C67" s="46" t="s">
        <v>48</v>
      </c>
      <c r="D67" s="7"/>
      <c r="E67" s="1">
        <v>0.2</v>
      </c>
      <c r="F67" s="2">
        <f t="shared" ref="F67:F68" si="6">D67*(1+E67)</f>
        <v>0</v>
      </c>
    </row>
    <row r="68" spans="1:6" ht="26.25" thickBot="1" x14ac:dyDescent="0.25">
      <c r="A68" s="86" t="s">
        <v>49</v>
      </c>
      <c r="B68" s="87" t="s">
        <v>50</v>
      </c>
      <c r="C68" s="52" t="s">
        <v>51</v>
      </c>
      <c r="D68" s="8"/>
      <c r="E68" s="3">
        <v>0.2</v>
      </c>
      <c r="F68" s="4">
        <f t="shared" si="6"/>
        <v>0</v>
      </c>
    </row>
    <row r="69" spans="1:6" ht="13.5" thickBot="1" x14ac:dyDescent="0.25"/>
    <row r="70" spans="1:6" ht="15.75" x14ac:dyDescent="0.25">
      <c r="A70" s="56" t="s">
        <v>54</v>
      </c>
      <c r="B70" s="57"/>
      <c r="C70" s="57"/>
      <c r="D70" s="57"/>
      <c r="E70" s="57"/>
      <c r="F70" s="58"/>
    </row>
    <row r="71" spans="1:6" ht="15" x14ac:dyDescent="0.25">
      <c r="A71" s="71" t="s">
        <v>42</v>
      </c>
      <c r="B71" s="72"/>
      <c r="C71" s="72"/>
      <c r="D71" s="72"/>
      <c r="E71" s="72"/>
      <c r="F71" s="73"/>
    </row>
    <row r="72" spans="1:6" ht="15" x14ac:dyDescent="0.2">
      <c r="A72" s="74" t="s">
        <v>22</v>
      </c>
      <c r="B72" s="75" t="s">
        <v>23</v>
      </c>
      <c r="C72" s="76" t="s">
        <v>27</v>
      </c>
      <c r="D72" s="76" t="s">
        <v>21</v>
      </c>
      <c r="E72" s="75" t="s">
        <v>3</v>
      </c>
      <c r="F72" s="77" t="s">
        <v>4</v>
      </c>
    </row>
    <row r="73" spans="1:6" ht="26.25" thickBot="1" x14ac:dyDescent="0.25">
      <c r="A73" s="78" t="s">
        <v>24</v>
      </c>
      <c r="B73" s="79" t="s">
        <v>33</v>
      </c>
      <c r="C73" s="46" t="s">
        <v>28</v>
      </c>
      <c r="D73" s="7"/>
      <c r="E73" s="1">
        <v>0.2</v>
      </c>
      <c r="F73" s="2">
        <f t="shared" ref="F73" si="7">D73*(1+E73)</f>
        <v>0</v>
      </c>
    </row>
    <row r="74" spans="1:6" ht="15.75" thickTop="1" x14ac:dyDescent="0.25">
      <c r="A74" s="83" t="s">
        <v>43</v>
      </c>
      <c r="B74" s="84"/>
      <c r="C74" s="84"/>
      <c r="D74" s="84"/>
      <c r="E74" s="84"/>
      <c r="F74" s="85"/>
    </row>
    <row r="75" spans="1:6" ht="15" x14ac:dyDescent="0.2">
      <c r="A75" s="74" t="s">
        <v>22</v>
      </c>
      <c r="B75" s="75" t="s">
        <v>23</v>
      </c>
      <c r="C75" s="76" t="s">
        <v>27</v>
      </c>
      <c r="D75" s="76" t="s">
        <v>21</v>
      </c>
      <c r="E75" s="75" t="s">
        <v>3</v>
      </c>
      <c r="F75" s="77" t="s">
        <v>4</v>
      </c>
    </row>
    <row r="76" spans="1:6" ht="25.5" x14ac:dyDescent="0.2">
      <c r="A76" s="78" t="s">
        <v>44</v>
      </c>
      <c r="B76" s="79" t="s">
        <v>45</v>
      </c>
      <c r="C76" s="46" t="s">
        <v>46</v>
      </c>
      <c r="D76" s="7"/>
      <c r="E76" s="1">
        <v>0.2</v>
      </c>
      <c r="F76" s="2">
        <f>D76*(1+E76)</f>
        <v>0</v>
      </c>
    </row>
    <row r="77" spans="1:6" ht="25.5" x14ac:dyDescent="0.2">
      <c r="A77" s="78" t="s">
        <v>55</v>
      </c>
      <c r="B77" s="79" t="s">
        <v>45</v>
      </c>
      <c r="C77" s="46" t="s">
        <v>56</v>
      </c>
      <c r="D77" s="7"/>
      <c r="E77" s="1">
        <v>0.2</v>
      </c>
      <c r="F77" s="2">
        <f t="shared" ref="F77:F78" si="8">D77*(1+E77)</f>
        <v>0</v>
      </c>
    </row>
    <row r="78" spans="1:6" ht="13.5" thickBot="1" x14ac:dyDescent="0.25">
      <c r="A78" s="86" t="s">
        <v>38</v>
      </c>
      <c r="B78" s="87" t="s">
        <v>57</v>
      </c>
      <c r="C78" s="52" t="s">
        <v>58</v>
      </c>
      <c r="D78" s="8"/>
      <c r="E78" s="3">
        <v>0.2</v>
      </c>
      <c r="F78" s="4">
        <f t="shared" si="8"/>
        <v>0</v>
      </c>
    </row>
    <row r="79" spans="1:6" ht="13.5" thickBot="1" x14ac:dyDescent="0.25"/>
    <row r="80" spans="1:6" ht="15.75" x14ac:dyDescent="0.25">
      <c r="A80" s="56" t="s">
        <v>72</v>
      </c>
      <c r="B80" s="57"/>
      <c r="C80" s="57"/>
      <c r="D80" s="57"/>
      <c r="E80" s="57"/>
      <c r="F80" s="58"/>
    </row>
    <row r="81" spans="1:6" ht="15" x14ac:dyDescent="0.25">
      <c r="A81" s="71" t="s">
        <v>42</v>
      </c>
      <c r="B81" s="72"/>
      <c r="C81" s="72"/>
      <c r="D81" s="72"/>
      <c r="E81" s="72"/>
      <c r="F81" s="73"/>
    </row>
    <row r="82" spans="1:6" ht="15" x14ac:dyDescent="0.2">
      <c r="A82" s="74" t="s">
        <v>22</v>
      </c>
      <c r="B82" s="75" t="s">
        <v>23</v>
      </c>
      <c r="C82" s="76" t="s">
        <v>27</v>
      </c>
      <c r="D82" s="76" t="s">
        <v>21</v>
      </c>
      <c r="E82" s="75" t="s">
        <v>3</v>
      </c>
      <c r="F82" s="77" t="s">
        <v>4</v>
      </c>
    </row>
    <row r="83" spans="1:6" ht="26.25" thickBot="1" x14ac:dyDescent="0.25">
      <c r="A83" s="78" t="s">
        <v>24</v>
      </c>
      <c r="B83" s="79" t="s">
        <v>33</v>
      </c>
      <c r="C83" s="46" t="s">
        <v>28</v>
      </c>
      <c r="D83" s="7"/>
      <c r="E83" s="1">
        <v>0.2</v>
      </c>
      <c r="F83" s="2">
        <f t="shared" ref="F83" si="9">D83*(1+E83)</f>
        <v>0</v>
      </c>
    </row>
    <row r="84" spans="1:6" ht="15.75" thickTop="1" x14ac:dyDescent="0.25">
      <c r="A84" s="83" t="s">
        <v>43</v>
      </c>
      <c r="B84" s="84"/>
      <c r="C84" s="84"/>
      <c r="D84" s="84"/>
      <c r="E84" s="84"/>
      <c r="F84" s="85"/>
    </row>
    <row r="85" spans="1:6" ht="15" x14ac:dyDescent="0.2">
      <c r="A85" s="74" t="s">
        <v>22</v>
      </c>
      <c r="B85" s="75" t="s">
        <v>23</v>
      </c>
      <c r="C85" s="76" t="s">
        <v>27</v>
      </c>
      <c r="D85" s="76" t="s">
        <v>21</v>
      </c>
      <c r="E85" s="75" t="s">
        <v>3</v>
      </c>
      <c r="F85" s="77" t="s">
        <v>4</v>
      </c>
    </row>
    <row r="86" spans="1:6" ht="25.5" x14ac:dyDescent="0.2">
      <c r="A86" s="78" t="s">
        <v>44</v>
      </c>
      <c r="B86" s="79" t="s">
        <v>45</v>
      </c>
      <c r="C86" s="46" t="s">
        <v>46</v>
      </c>
      <c r="D86" s="7"/>
      <c r="E86" s="1">
        <v>0.2</v>
      </c>
      <c r="F86" s="2">
        <f>D86*(1+E86)</f>
        <v>0</v>
      </c>
    </row>
    <row r="87" spans="1:6" ht="25.5" x14ac:dyDescent="0.2">
      <c r="A87" s="78" t="s">
        <v>55</v>
      </c>
      <c r="B87" s="79" t="s">
        <v>45</v>
      </c>
      <c r="C87" s="46" t="s">
        <v>56</v>
      </c>
      <c r="D87" s="7"/>
      <c r="E87" s="1">
        <v>0.2</v>
      </c>
      <c r="F87" s="2">
        <f t="shared" ref="F87:F88" si="10">D87*(1+E87)</f>
        <v>0</v>
      </c>
    </row>
    <row r="88" spans="1:6" ht="13.5" thickBot="1" x14ac:dyDescent="0.25">
      <c r="A88" s="86" t="s">
        <v>38</v>
      </c>
      <c r="B88" s="87" t="s">
        <v>57</v>
      </c>
      <c r="C88" s="52" t="s">
        <v>58</v>
      </c>
      <c r="D88" s="8"/>
      <c r="E88" s="3">
        <v>0.2</v>
      </c>
      <c r="F88" s="4">
        <f t="shared" si="10"/>
        <v>0</v>
      </c>
    </row>
  </sheetData>
  <sheetProtection algorithmName="SHA-512" hashValue="aG7zCbZb7X1GPQNAPV3vqYzXj8FoixBVrYWId/eVAfnFgIUOjSfhBaWccjsPPG9pn6lBw8AkFZcSqditgcIcCQ==" saltValue="daBij0H1/ygL8EoFf6lh7Q==" spinCount="100000" sheet="1" formatCells="0" formatRows="0"/>
  <mergeCells count="41">
    <mergeCell ref="A80:F80"/>
    <mergeCell ref="A81:F81"/>
    <mergeCell ref="A84:F84"/>
    <mergeCell ref="B38:C38"/>
    <mergeCell ref="B39:C39"/>
    <mergeCell ref="B40:C40"/>
    <mergeCell ref="B41:C41"/>
    <mergeCell ref="A57:F57"/>
    <mergeCell ref="A70:F70"/>
    <mergeCell ref="A64:F64"/>
    <mergeCell ref="A71:F71"/>
    <mergeCell ref="A74:F74"/>
    <mergeCell ref="A58:F58"/>
    <mergeCell ref="A45:F45"/>
    <mergeCell ref="A22:B23"/>
    <mergeCell ref="A24:B25"/>
    <mergeCell ref="A26:B27"/>
    <mergeCell ref="A33:A37"/>
    <mergeCell ref="A38:A42"/>
    <mergeCell ref="B42:C42"/>
    <mergeCell ref="B33:C33"/>
    <mergeCell ref="B34:C34"/>
    <mergeCell ref="B35:C35"/>
    <mergeCell ref="B36:C36"/>
    <mergeCell ref="B37:C37"/>
    <mergeCell ref="A12:B13"/>
    <mergeCell ref="A14:B15"/>
    <mergeCell ref="A16:B17"/>
    <mergeCell ref="A18:B19"/>
    <mergeCell ref="A20:B21"/>
    <mergeCell ref="A5:F5"/>
    <mergeCell ref="A9:F9"/>
    <mergeCell ref="A6:F6"/>
    <mergeCell ref="A7:F7"/>
    <mergeCell ref="A11:B11"/>
    <mergeCell ref="A10:F10"/>
    <mergeCell ref="A28:B29"/>
    <mergeCell ref="A51:F51"/>
    <mergeCell ref="A44:F44"/>
    <mergeCell ref="A31:F31"/>
    <mergeCell ref="B32:C32"/>
  </mergeCells>
  <conditionalFormatting sqref="D12:E29 D33:E42 D47:E50">
    <cfRule type="containsBlanks" dxfId="18" priority="21">
      <formula>LEN(TRIM(D12))=0</formula>
    </cfRule>
  </conditionalFormatting>
  <conditionalFormatting sqref="D53:E55">
    <cfRule type="containsBlanks" dxfId="17" priority="7">
      <formula>LEN(TRIM(D53))=0</formula>
    </cfRule>
  </conditionalFormatting>
  <conditionalFormatting sqref="D60:E63">
    <cfRule type="containsBlanks" dxfId="16" priority="6">
      <formula>LEN(TRIM(D60))=0</formula>
    </cfRule>
  </conditionalFormatting>
  <conditionalFormatting sqref="D66:E68">
    <cfRule type="containsBlanks" dxfId="15" priority="5">
      <formula>LEN(TRIM(D66))=0</formula>
    </cfRule>
  </conditionalFormatting>
  <conditionalFormatting sqref="D73:E73">
    <cfRule type="containsBlanks" dxfId="14" priority="4">
      <formula>LEN(TRIM(D73))=0</formula>
    </cfRule>
  </conditionalFormatting>
  <conditionalFormatting sqref="D76:E78">
    <cfRule type="containsBlanks" dxfId="13" priority="3">
      <formula>LEN(TRIM(D76))=0</formula>
    </cfRule>
  </conditionalFormatting>
  <conditionalFormatting sqref="D83:E83">
    <cfRule type="containsBlanks" dxfId="12" priority="2">
      <formula>LEN(TRIM(D83))=0</formula>
    </cfRule>
  </conditionalFormatting>
  <conditionalFormatting sqref="D86:E88">
    <cfRule type="containsBlanks" dxfId="11" priority="1">
      <formula>LEN(TRIM(D86))=0</formula>
    </cfRule>
  </conditionalFormatting>
  <conditionalFormatting sqref="F2:F3">
    <cfRule type="containsBlanks" dxfId="10" priority="37">
      <formula>LEN(TRIM(F2))=0</formula>
    </cfRule>
  </conditionalFormatting>
  <printOptions horizontalCentered="1"/>
  <pageMargins left="0.19685039370078741" right="0.19685039370078741" top="1" bottom="1" header="0.39370078740157483" footer="0.39370078740157483"/>
  <pageSetup paperSize="9" scale="51" fitToHeight="0" orientation="portrait" r:id="rId1"/>
  <headerFooter differentFirst="1">
    <oddFooter>&amp;L
&amp;G&amp;C&amp;P/&amp;N
&amp;R
&amp;G</oddFooter>
    <firstHeader>&amp;L&amp;G&amp;C&amp;KE14D16BPU
Marché n°2026-13
&amp;R&amp;G</firstHeader>
    <firstFooter>&amp;L&amp;G&amp;C&amp;P/&amp;N
&amp;R&amp;G</first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F3AFD-AD2C-4571-8D80-4832D9565EC1}">
  <sheetPr>
    <pageSetUpPr fitToPage="1"/>
  </sheetPr>
  <dimension ref="A1:F91"/>
  <sheetViews>
    <sheetView showRuler="0" view="pageLayout" zoomScaleNormal="100" zoomScaleSheetLayoutView="78" workbookViewId="0">
      <selection activeCell="B4" sqref="B4"/>
    </sheetView>
  </sheetViews>
  <sheetFormatPr baseColWidth="10" defaultColWidth="4.28515625" defaultRowHeight="12.75" x14ac:dyDescent="0.2"/>
  <cols>
    <col min="1" max="1" width="31.42578125" style="28" customWidth="1"/>
    <col min="2" max="2" width="33.5703125" style="28" customWidth="1"/>
    <col min="3" max="3" width="23.28515625" style="28" bestFit="1" customWidth="1"/>
    <col min="4" max="4" width="27.140625" style="28" customWidth="1"/>
    <col min="5" max="5" width="37.5703125" style="28" customWidth="1"/>
    <col min="6" max="6" width="47.5703125" style="28" customWidth="1"/>
    <col min="7" max="16384" width="4.28515625" style="28"/>
  </cols>
  <sheetData>
    <row r="1" spans="1:6" ht="13.5" thickBot="1" x14ac:dyDescent="0.25"/>
    <row r="2" spans="1:6" x14ac:dyDescent="0.2">
      <c r="E2" s="29" t="s">
        <v>0</v>
      </c>
      <c r="F2" s="92" t="str">
        <f>IF(ISBLANK('2026-13 BPU'!F2),"",'2026-13 BPU'!F2)</f>
        <v/>
      </c>
    </row>
    <row r="3" spans="1:6" ht="13.5" thickBot="1" x14ac:dyDescent="0.25">
      <c r="E3" s="29" t="s">
        <v>1</v>
      </c>
      <c r="F3" s="93" t="str">
        <f>IF(ISBLANK('2026-13 BPU'!F3),"",'2026-13 BPU'!F3)</f>
        <v/>
      </c>
    </row>
    <row r="5" spans="1:6" ht="23.25" customHeight="1" x14ac:dyDescent="0.2">
      <c r="A5" s="30" t="s">
        <v>59</v>
      </c>
      <c r="B5" s="30"/>
      <c r="C5" s="30"/>
      <c r="D5" s="30"/>
      <c r="E5" s="30"/>
      <c r="F5" s="30"/>
    </row>
    <row r="6" spans="1:6" ht="18" x14ac:dyDescent="0.2">
      <c r="A6" s="31" t="s">
        <v>5</v>
      </c>
      <c r="B6" s="31"/>
      <c r="C6" s="31"/>
      <c r="D6" s="31"/>
      <c r="E6" s="31"/>
      <c r="F6" s="31"/>
    </row>
    <row r="7" spans="1:6" ht="38.25" customHeight="1" x14ac:dyDescent="0.2">
      <c r="A7" s="32" t="s">
        <v>6</v>
      </c>
      <c r="B7" s="32"/>
      <c r="C7" s="32"/>
      <c r="D7" s="32"/>
      <c r="E7" s="32"/>
      <c r="F7" s="32"/>
    </row>
    <row r="8" spans="1:6" x14ac:dyDescent="0.2">
      <c r="C8" s="33"/>
    </row>
    <row r="9" spans="1:6" ht="74.25" customHeight="1" thickBot="1" x14ac:dyDescent="0.25">
      <c r="A9" s="34" t="s">
        <v>60</v>
      </c>
      <c r="B9" s="34"/>
      <c r="C9" s="35"/>
      <c r="D9" s="35"/>
      <c r="E9" s="35"/>
      <c r="F9" s="35"/>
    </row>
    <row r="10" spans="1:6" ht="16.5" customHeight="1" x14ac:dyDescent="0.25">
      <c r="A10" s="36" t="str">
        <f>'2026-13 BPU'!A10</f>
        <v>Taux horaires - Interventions ponctuelles</v>
      </c>
      <c r="B10" s="37"/>
      <c r="C10" s="37"/>
      <c r="D10" s="37"/>
      <c r="E10" s="37"/>
      <c r="F10" s="38"/>
    </row>
    <row r="11" spans="1:6" ht="15" x14ac:dyDescent="0.2">
      <c r="A11" s="39" t="str">
        <f>'2026-13 BPU'!A11</f>
        <v>Type de contrôle</v>
      </c>
      <c r="B11" s="40"/>
      <c r="C11" s="41" t="str">
        <f>'2026-13 BPU'!C11</f>
        <v>Niveau de qualification</v>
      </c>
      <c r="D11" s="41" t="s">
        <v>8</v>
      </c>
      <c r="E11" s="42" t="s">
        <v>39</v>
      </c>
      <c r="F11" s="43" t="s">
        <v>40</v>
      </c>
    </row>
    <row r="12" spans="1:6" x14ac:dyDescent="0.2">
      <c r="A12" s="44" t="str">
        <f>'2026-13 BPU'!A12</f>
        <v>Installations électriques</v>
      </c>
      <c r="B12" s="45"/>
      <c r="C12" s="46" t="str">
        <f>'2026-13 BPU'!C12</f>
        <v>Chef de projet</v>
      </c>
      <c r="D12" s="67">
        <f>'2026-13 BPU'!D12</f>
        <v>0</v>
      </c>
      <c r="E12" s="24">
        <v>5</v>
      </c>
      <c r="F12" s="2">
        <f>D12*E12</f>
        <v>0</v>
      </c>
    </row>
    <row r="13" spans="1:6" x14ac:dyDescent="0.2">
      <c r="A13" s="48"/>
      <c r="B13" s="49"/>
      <c r="C13" s="46" t="str">
        <f>'2026-13 BPU'!C13</f>
        <v>Inspecteur</v>
      </c>
      <c r="D13" s="67">
        <f>'2026-13 BPU'!D13</f>
        <v>0</v>
      </c>
      <c r="E13" s="24">
        <v>10</v>
      </c>
      <c r="F13" s="2">
        <f t="shared" ref="F13:F29" si="0">D13*E13</f>
        <v>0</v>
      </c>
    </row>
    <row r="14" spans="1:6" x14ac:dyDescent="0.2">
      <c r="A14" s="44" t="str">
        <f>'2026-13 BPU'!A14</f>
        <v>Ascenseurs et monte-charges</v>
      </c>
      <c r="B14" s="45"/>
      <c r="C14" s="46" t="str">
        <f>'2026-13 BPU'!C14</f>
        <v>Chef de projet</v>
      </c>
      <c r="D14" s="67">
        <f>'2026-13 BPU'!D14</f>
        <v>0</v>
      </c>
      <c r="E14" s="24">
        <v>3</v>
      </c>
      <c r="F14" s="2">
        <f t="shared" si="0"/>
        <v>0</v>
      </c>
    </row>
    <row r="15" spans="1:6" x14ac:dyDescent="0.2">
      <c r="A15" s="48"/>
      <c r="B15" s="49"/>
      <c r="C15" s="46" t="str">
        <f>'2026-13 BPU'!C15</f>
        <v>Inspecteur</v>
      </c>
      <c r="D15" s="67">
        <f>'2026-13 BPU'!D15</f>
        <v>0</v>
      </c>
      <c r="E15" s="24">
        <v>8</v>
      </c>
      <c r="F15" s="2">
        <f t="shared" si="0"/>
        <v>0</v>
      </c>
    </row>
    <row r="16" spans="1:6" x14ac:dyDescent="0.2">
      <c r="A16" s="44" t="str">
        <f>'2026-13 BPU'!A16</f>
        <v>Installations de sécurité incendie</v>
      </c>
      <c r="B16" s="45"/>
      <c r="C16" s="46" t="str">
        <f>'2026-13 BPU'!C16</f>
        <v>Chef de projet</v>
      </c>
      <c r="D16" s="67">
        <f>'2026-13 BPU'!D16</f>
        <v>0</v>
      </c>
      <c r="E16" s="24">
        <v>2</v>
      </c>
      <c r="F16" s="2">
        <f t="shared" si="0"/>
        <v>0</v>
      </c>
    </row>
    <row r="17" spans="1:6" x14ac:dyDescent="0.2">
      <c r="A17" s="48"/>
      <c r="B17" s="49"/>
      <c r="C17" s="46" t="str">
        <f>'2026-13 BPU'!C17</f>
        <v>Inspecteur</v>
      </c>
      <c r="D17" s="67">
        <f>'2026-13 BPU'!D17</f>
        <v>0</v>
      </c>
      <c r="E17" s="24">
        <v>4</v>
      </c>
      <c r="F17" s="2">
        <f t="shared" si="0"/>
        <v>0</v>
      </c>
    </row>
    <row r="18" spans="1:6" x14ac:dyDescent="0.2">
      <c r="A18" s="44" t="str">
        <f>'2026-13 BPU'!A18</f>
        <v>Installations thermiques</v>
      </c>
      <c r="B18" s="45"/>
      <c r="C18" s="46" t="str">
        <f>'2026-13 BPU'!C18</f>
        <v>Chef de projet</v>
      </c>
      <c r="D18" s="67">
        <f>'2026-13 BPU'!D18</f>
        <v>0</v>
      </c>
      <c r="E18" s="24">
        <v>2</v>
      </c>
      <c r="F18" s="2">
        <f t="shared" si="0"/>
        <v>0</v>
      </c>
    </row>
    <row r="19" spans="1:6" x14ac:dyDescent="0.2">
      <c r="A19" s="48"/>
      <c r="B19" s="49"/>
      <c r="C19" s="46" t="str">
        <f>'2026-13 BPU'!C19</f>
        <v>Inspecteur</v>
      </c>
      <c r="D19" s="67">
        <f>'2026-13 BPU'!D19</f>
        <v>0</v>
      </c>
      <c r="E19" s="24">
        <v>4</v>
      </c>
      <c r="F19" s="2">
        <f t="shared" si="0"/>
        <v>0</v>
      </c>
    </row>
    <row r="20" spans="1:6" x14ac:dyDescent="0.2">
      <c r="A20" s="44" t="str">
        <f>'2026-13 BPU'!A20</f>
        <v>Equipements sous-pression</v>
      </c>
      <c r="B20" s="45"/>
      <c r="C20" s="46" t="str">
        <f>'2026-13 BPU'!C20</f>
        <v>Chef de projet</v>
      </c>
      <c r="D20" s="67">
        <f>'2026-13 BPU'!D20</f>
        <v>0</v>
      </c>
      <c r="E20" s="24">
        <v>1</v>
      </c>
      <c r="F20" s="2">
        <f>D20*E20</f>
        <v>0</v>
      </c>
    </row>
    <row r="21" spans="1:6" x14ac:dyDescent="0.2">
      <c r="A21" s="48"/>
      <c r="B21" s="49"/>
      <c r="C21" s="46" t="str">
        <f>'2026-13 BPU'!C21</f>
        <v>Inspecteur</v>
      </c>
      <c r="D21" s="67">
        <f>'2026-13 BPU'!D21</f>
        <v>0</v>
      </c>
      <c r="E21" s="24">
        <v>2</v>
      </c>
      <c r="F21" s="2">
        <f t="shared" si="0"/>
        <v>0</v>
      </c>
    </row>
    <row r="22" spans="1:6" x14ac:dyDescent="0.2">
      <c r="A22" s="44" t="str">
        <f>'2026-13 BPU'!A22</f>
        <v>Equipements sportifs</v>
      </c>
      <c r="B22" s="45"/>
      <c r="C22" s="46" t="str">
        <f>'2026-13 BPU'!C22</f>
        <v>Chef de projet</v>
      </c>
      <c r="D22" s="67">
        <f>'2026-13 BPU'!D22</f>
        <v>0</v>
      </c>
      <c r="E22" s="24">
        <v>1</v>
      </c>
      <c r="F22" s="2">
        <f t="shared" si="0"/>
        <v>0</v>
      </c>
    </row>
    <row r="23" spans="1:6" x14ac:dyDescent="0.2">
      <c r="A23" s="48"/>
      <c r="B23" s="49"/>
      <c r="C23" s="46" t="str">
        <f>'2026-13 BPU'!C23</f>
        <v>Inspecteur</v>
      </c>
      <c r="D23" s="67">
        <f>'2026-13 BPU'!D23</f>
        <v>0</v>
      </c>
      <c r="E23" s="24">
        <v>2</v>
      </c>
      <c r="F23" s="2">
        <f t="shared" si="0"/>
        <v>0</v>
      </c>
    </row>
    <row r="24" spans="1:6" x14ac:dyDescent="0.2">
      <c r="A24" s="44" t="str">
        <f>'2026-13 BPU'!A24</f>
        <v>Equipements de protection collective</v>
      </c>
      <c r="B24" s="45"/>
      <c r="C24" s="46" t="str">
        <f>'2026-13 BPU'!C24</f>
        <v>Chef de projet</v>
      </c>
      <c r="D24" s="67">
        <f>'2026-13 BPU'!D24</f>
        <v>0</v>
      </c>
      <c r="E24" s="24">
        <v>1</v>
      </c>
      <c r="F24" s="2">
        <f t="shared" si="0"/>
        <v>0</v>
      </c>
    </row>
    <row r="25" spans="1:6" x14ac:dyDescent="0.2">
      <c r="A25" s="48"/>
      <c r="B25" s="49"/>
      <c r="C25" s="46" t="str">
        <f>'2026-13 BPU'!C25</f>
        <v>Inspecteur</v>
      </c>
      <c r="D25" s="67">
        <f>'2026-13 BPU'!D25</f>
        <v>0</v>
      </c>
      <c r="E25" s="24">
        <v>2</v>
      </c>
      <c r="F25" s="2">
        <f t="shared" si="0"/>
        <v>0</v>
      </c>
    </row>
    <row r="26" spans="1:6" x14ac:dyDescent="0.2">
      <c r="A26" s="44" t="str">
        <f>'2026-13 BPU'!A26</f>
        <v>Equipements de manutention et de levage</v>
      </c>
      <c r="B26" s="45"/>
      <c r="C26" s="46" t="str">
        <f>'2026-13 BPU'!C26</f>
        <v>Chef de projet</v>
      </c>
      <c r="D26" s="67">
        <f>'2026-13 BPU'!D26</f>
        <v>0</v>
      </c>
      <c r="E26" s="24">
        <v>2</v>
      </c>
      <c r="F26" s="2">
        <f t="shared" si="0"/>
        <v>0</v>
      </c>
    </row>
    <row r="27" spans="1:6" x14ac:dyDescent="0.2">
      <c r="A27" s="48"/>
      <c r="B27" s="49"/>
      <c r="C27" s="46" t="str">
        <f>'2026-13 BPU'!C27</f>
        <v>Inspecteur</v>
      </c>
      <c r="D27" s="67">
        <f>'2026-13 BPU'!D27</f>
        <v>0</v>
      </c>
      <c r="E27" s="24">
        <v>5</v>
      </c>
      <c r="F27" s="2">
        <f t="shared" si="0"/>
        <v>0</v>
      </c>
    </row>
    <row r="28" spans="1:6" x14ac:dyDescent="0.2">
      <c r="A28" s="44" t="str">
        <f>'2026-13 BPU'!A28</f>
        <v>Gaz, chauffage, cuisson</v>
      </c>
      <c r="B28" s="45"/>
      <c r="C28" s="46" t="str">
        <f>'2026-13 BPU'!C28</f>
        <v>Chef de projet</v>
      </c>
      <c r="D28" s="67">
        <f>'2026-13 BPU'!D28</f>
        <v>0</v>
      </c>
      <c r="E28" s="24">
        <v>2</v>
      </c>
      <c r="F28" s="2">
        <f t="shared" si="0"/>
        <v>0</v>
      </c>
    </row>
    <row r="29" spans="1:6" ht="13.5" thickBot="1" x14ac:dyDescent="0.25">
      <c r="A29" s="50"/>
      <c r="B29" s="51"/>
      <c r="C29" s="52" t="str">
        <f>'2026-13 BPU'!C29</f>
        <v>Inspecteur</v>
      </c>
      <c r="D29" s="70">
        <f>'2026-13 BPU'!D29</f>
        <v>0</v>
      </c>
      <c r="E29" s="25">
        <v>5</v>
      </c>
      <c r="F29" s="4">
        <f t="shared" si="0"/>
        <v>0</v>
      </c>
    </row>
    <row r="30" spans="1:6" ht="13.5" thickBot="1" x14ac:dyDescent="0.25">
      <c r="A30" s="54"/>
      <c r="B30" s="54"/>
      <c r="C30" s="55"/>
    </row>
    <row r="31" spans="1:6" ht="15.75" x14ac:dyDescent="0.25">
      <c r="A31" s="56" t="str">
        <f>'2026-13 BPU'!A31</f>
        <v>Contrôles équipements CVC</v>
      </c>
      <c r="B31" s="57"/>
      <c r="C31" s="57"/>
      <c r="D31" s="57"/>
      <c r="E31" s="57"/>
      <c r="F31" s="58"/>
    </row>
    <row r="32" spans="1:6" ht="15.75" thickBot="1" x14ac:dyDescent="0.25">
      <c r="A32" s="59" t="s">
        <v>64</v>
      </c>
      <c r="B32" s="60" t="s">
        <v>9</v>
      </c>
      <c r="C32" s="60"/>
      <c r="D32" s="61" t="s">
        <v>21</v>
      </c>
      <c r="E32" s="94" t="s">
        <v>39</v>
      </c>
      <c r="F32" s="43" t="s">
        <v>40</v>
      </c>
    </row>
    <row r="33" spans="1:6" x14ac:dyDescent="0.2">
      <c r="A33" s="62" t="str">
        <f>'2026-13 BPU'!A33</f>
        <v>Groupe frigorifique de 20 à 100kW</v>
      </c>
      <c r="B33" s="63" t="str">
        <f>'2026-13 BPU'!B33</f>
        <v>Plan d'Inspection : assistance technique à la rédaction</v>
      </c>
      <c r="C33" s="63"/>
      <c r="D33" s="64">
        <f>'2026-13 BPU'!D33</f>
        <v>0</v>
      </c>
      <c r="E33" s="26">
        <v>3</v>
      </c>
      <c r="F33" s="18">
        <f>D33*E33</f>
        <v>0</v>
      </c>
    </row>
    <row r="34" spans="1:6" ht="26.1" customHeight="1" x14ac:dyDescent="0.2">
      <c r="A34" s="65"/>
      <c r="B34" s="66" t="str">
        <f>'2026-13 BPU'!B34</f>
        <v>Approbation d'un plan d'inspection d'équipement(s) sous pression issu d'un modèle générique tiré d'un CTP</v>
      </c>
      <c r="C34" s="66"/>
      <c r="D34" s="67">
        <f>'2026-13 BPU'!D34</f>
        <v>0</v>
      </c>
      <c r="E34" s="24">
        <v>1</v>
      </c>
      <c r="F34" s="19">
        <f t="shared" ref="F34:F42" si="1">D34*E34</f>
        <v>0</v>
      </c>
    </row>
    <row r="35" spans="1:6" ht="12.95" customHeight="1" x14ac:dyDescent="0.2">
      <c r="A35" s="65"/>
      <c r="B35" s="66" t="str">
        <f>'2026-13 BPU'!B35</f>
        <v>Système Frigorifique sous pression : vérification initiale</v>
      </c>
      <c r="C35" s="66"/>
      <c r="D35" s="67">
        <f>'2026-13 BPU'!D35</f>
        <v>0</v>
      </c>
      <c r="E35" s="24">
        <v>2</v>
      </c>
      <c r="F35" s="19">
        <f t="shared" si="1"/>
        <v>0</v>
      </c>
    </row>
    <row r="36" spans="1:6" ht="12.95" customHeight="1" x14ac:dyDescent="0.2">
      <c r="A36" s="65"/>
      <c r="B36" s="89" t="str">
        <f>'2026-13 BPU'!B36</f>
        <v>Système Frigorifique sous pression : inspection périodique</v>
      </c>
      <c r="C36" s="89"/>
      <c r="D36" s="67">
        <f>'2026-13 BPU'!D36</f>
        <v>0</v>
      </c>
      <c r="E36" s="24">
        <v>2</v>
      </c>
      <c r="F36" s="19">
        <f t="shared" si="1"/>
        <v>0</v>
      </c>
    </row>
    <row r="37" spans="1:6" ht="13.5" customHeight="1" thickBot="1" x14ac:dyDescent="0.25">
      <c r="A37" s="68"/>
      <c r="B37" s="89" t="str">
        <f>'2026-13 BPU'!B37</f>
        <v>Système Frigorifique sous pression : requalification périodique</v>
      </c>
      <c r="C37" s="89"/>
      <c r="D37" s="70">
        <f>'2026-13 BPU'!D37</f>
        <v>0</v>
      </c>
      <c r="E37" s="25">
        <v>2</v>
      </c>
      <c r="F37" s="21">
        <f t="shared" si="1"/>
        <v>0</v>
      </c>
    </row>
    <row r="38" spans="1:6" ht="12.95" customHeight="1" x14ac:dyDescent="0.2">
      <c r="A38" s="88" t="str">
        <f>'2026-13 BPU'!A38</f>
        <v>Groupe frigorifique de 100 à 500kW</v>
      </c>
      <c r="B38" s="63" t="str">
        <f>'2026-13 BPU'!B38</f>
        <v>Plan d'Inspection : assistance technique à la rédaction</v>
      </c>
      <c r="C38" s="63"/>
      <c r="D38" s="95">
        <f>'2026-13 BPU'!D38</f>
        <v>0</v>
      </c>
      <c r="E38" s="27">
        <v>3</v>
      </c>
      <c r="F38" s="23">
        <f t="shared" si="1"/>
        <v>0</v>
      </c>
    </row>
    <row r="39" spans="1:6" ht="26.1" customHeight="1" x14ac:dyDescent="0.2">
      <c r="A39" s="65"/>
      <c r="B39" s="66" t="str">
        <f>'2026-13 BPU'!B39</f>
        <v>Approbation d'un plan d'inspection d'équipement(s) sous pression issu d'un modèle générique tiré d'un CTP</v>
      </c>
      <c r="C39" s="66"/>
      <c r="D39" s="67">
        <f>'2026-13 BPU'!D39</f>
        <v>0</v>
      </c>
      <c r="E39" s="24">
        <v>1</v>
      </c>
      <c r="F39" s="19">
        <f t="shared" si="1"/>
        <v>0</v>
      </c>
    </row>
    <row r="40" spans="1:6" ht="12.95" customHeight="1" x14ac:dyDescent="0.2">
      <c r="A40" s="65"/>
      <c r="B40" s="66" t="str">
        <f>'2026-13 BPU'!B40</f>
        <v>Système Frigorifique sous pression : vérification initiale</v>
      </c>
      <c r="C40" s="66"/>
      <c r="D40" s="67">
        <f>'2026-13 BPU'!D40</f>
        <v>0</v>
      </c>
      <c r="E40" s="24">
        <v>2</v>
      </c>
      <c r="F40" s="19">
        <f t="shared" si="1"/>
        <v>0</v>
      </c>
    </row>
    <row r="41" spans="1:6" ht="12.95" customHeight="1" x14ac:dyDescent="0.2">
      <c r="A41" s="65"/>
      <c r="B41" s="66" t="str">
        <f>'2026-13 BPU'!B41</f>
        <v>Système Frigorifique sous pression : inspection périodique</v>
      </c>
      <c r="C41" s="66"/>
      <c r="D41" s="67">
        <f>'2026-13 BPU'!D41</f>
        <v>0</v>
      </c>
      <c r="E41" s="24">
        <v>2</v>
      </c>
      <c r="F41" s="19">
        <f t="shared" si="1"/>
        <v>0</v>
      </c>
    </row>
    <row r="42" spans="1:6" ht="13.5" customHeight="1" thickBot="1" x14ac:dyDescent="0.25">
      <c r="A42" s="68"/>
      <c r="B42" s="96" t="str">
        <f>'2026-13 BPU'!B42</f>
        <v>Système Frigorifique sous pression : requalification périodique</v>
      </c>
      <c r="C42" s="96"/>
      <c r="D42" s="70">
        <f>'2026-13 BPU'!D42</f>
        <v>0</v>
      </c>
      <c r="E42" s="25">
        <v>2</v>
      </c>
      <c r="F42" s="21">
        <f t="shared" si="1"/>
        <v>0</v>
      </c>
    </row>
    <row r="43" spans="1:6" ht="13.5" thickBot="1" x14ac:dyDescent="0.25"/>
    <row r="44" spans="1:6" ht="16.5" customHeight="1" x14ac:dyDescent="0.25">
      <c r="A44" s="56" t="str">
        <f>'2026-13 BPU'!A44</f>
        <v>Section 3 - Installations de sécurité incendie : Contrôles Q4</v>
      </c>
      <c r="B44" s="57"/>
      <c r="C44" s="57"/>
      <c r="D44" s="57"/>
      <c r="E44" s="57"/>
      <c r="F44" s="58"/>
    </row>
    <row r="45" spans="1:6" ht="15" x14ac:dyDescent="0.25">
      <c r="A45" s="71" t="str">
        <f>'2026-13 BPU'!A45</f>
        <v>Site Descartes</v>
      </c>
      <c r="B45" s="72"/>
      <c r="C45" s="72"/>
      <c r="D45" s="72"/>
      <c r="E45" s="72"/>
      <c r="F45" s="73"/>
    </row>
    <row r="46" spans="1:6" ht="15" x14ac:dyDescent="0.2">
      <c r="A46" s="97" t="str">
        <f>'2026-13 BPU'!A46</f>
        <v>Bâtiment</v>
      </c>
      <c r="B46" s="42" t="str">
        <f>'2026-13 BPU'!B46</f>
        <v>Classement</v>
      </c>
      <c r="C46" s="42" t="str">
        <f>'2026-13 BPU'!C46</f>
        <v>Surface SHON</v>
      </c>
      <c r="D46" s="42" t="str">
        <f>'2026-13 BPU'!D46</f>
        <v xml:space="preserve">P.U. en € HT </v>
      </c>
      <c r="E46" s="42" t="s">
        <v>39</v>
      </c>
      <c r="F46" s="43" t="s">
        <v>40</v>
      </c>
    </row>
    <row r="47" spans="1:6" ht="25.5" x14ac:dyDescent="0.2">
      <c r="A47" s="78" t="str">
        <f>'2026-13 BPU'!A47</f>
        <v>D1-2-3-4 / Ecole</v>
      </c>
      <c r="B47" s="79" t="str">
        <f>'2026-13 BPU'!B47</f>
        <v>ERP cat.2
Type : R, L, W, X</v>
      </c>
      <c r="C47" s="46" t="str">
        <f>'2026-13 BPU'!C47</f>
        <v>23 526 m²</v>
      </c>
      <c r="D47" s="47">
        <f>'2026-13 BPU'!D47</f>
        <v>0</v>
      </c>
      <c r="E47" s="24">
        <v>4</v>
      </c>
      <c r="F47" s="2">
        <f>D47*E47</f>
        <v>0</v>
      </c>
    </row>
    <row r="48" spans="1:6" ht="25.5" x14ac:dyDescent="0.2">
      <c r="A48" s="78" t="str">
        <f>'2026-13 BPU'!A48</f>
        <v>D7 / Restaurant CROUS</v>
      </c>
      <c r="B48" s="79" t="str">
        <f>'2026-13 BPU'!B48</f>
        <v>ERP cat.2
Type : N</v>
      </c>
      <c r="C48" s="46" t="str">
        <f>'2026-13 BPU'!C48</f>
        <v xml:space="preserve">1 851 m² </v>
      </c>
      <c r="D48" s="47">
        <f>'2026-13 BPU'!D48</f>
        <v>0</v>
      </c>
      <c r="E48" s="24">
        <v>4</v>
      </c>
      <c r="F48" s="2">
        <f t="shared" ref="F48:F50" si="2">D48*E48</f>
        <v>0</v>
      </c>
    </row>
    <row r="49" spans="1:6" x14ac:dyDescent="0.2">
      <c r="A49" s="78" t="str">
        <f>'2026-13 BPU'!A49</f>
        <v>D8 / Buisson / IFE</v>
      </c>
      <c r="B49" s="79" t="str">
        <f>'2026-13 BPU'!B49</f>
        <v>ERP cat.5 Type : W, L</v>
      </c>
      <c r="C49" s="46" t="str">
        <f>'2026-13 BPU'!C49</f>
        <v xml:space="preserve">3 950 m² </v>
      </c>
      <c r="D49" s="47">
        <f>'2026-13 BPU'!D49</f>
        <v>0</v>
      </c>
      <c r="E49" s="24">
        <v>4</v>
      </c>
      <c r="F49" s="2">
        <f t="shared" si="2"/>
        <v>0</v>
      </c>
    </row>
    <row r="50" spans="1:6" ht="26.25" thickBot="1" x14ac:dyDescent="0.25">
      <c r="A50" s="78" t="str">
        <f>'2026-13 BPU'!A50</f>
        <v>D9 - Bibliothèque Diderot</v>
      </c>
      <c r="B50" s="79" t="str">
        <f>'2026-13 BPU'!B50</f>
        <v>ERP cat.2
Type : S</v>
      </c>
      <c r="C50" s="46" t="str">
        <f>'2026-13 BPU'!C50</f>
        <v>17 669 m²</v>
      </c>
      <c r="D50" s="47">
        <f>'2026-13 BPU'!D50</f>
        <v>0</v>
      </c>
      <c r="E50" s="24">
        <v>4</v>
      </c>
      <c r="F50" s="2">
        <f t="shared" si="2"/>
        <v>0</v>
      </c>
    </row>
    <row r="51" spans="1:6" ht="15.75" thickTop="1" x14ac:dyDescent="0.25">
      <c r="A51" s="83" t="str">
        <f>'2026-13 BPU'!A51</f>
        <v>Site Monod</v>
      </c>
      <c r="B51" s="84"/>
      <c r="C51" s="84"/>
      <c r="D51" s="84"/>
      <c r="E51" s="84"/>
      <c r="F51" s="85"/>
    </row>
    <row r="52" spans="1:6" ht="15" x14ac:dyDescent="0.2">
      <c r="A52" s="97" t="str">
        <f>'2026-13 BPU'!A52</f>
        <v>Bâtiment</v>
      </c>
      <c r="B52" s="42" t="str">
        <f>'2026-13 BPU'!B52</f>
        <v>Classement</v>
      </c>
      <c r="C52" s="42" t="str">
        <f>'2026-13 BPU'!C52</f>
        <v>Surface SHON</v>
      </c>
      <c r="D52" s="42" t="str">
        <f>'2026-13 BPU'!D52</f>
        <v xml:space="preserve">P.U. en € HT </v>
      </c>
      <c r="E52" s="42" t="s">
        <v>39</v>
      </c>
      <c r="F52" s="43" t="s">
        <v>40</v>
      </c>
    </row>
    <row r="53" spans="1:6" ht="25.5" x14ac:dyDescent="0.2">
      <c r="A53" s="78" t="str">
        <f>'2026-13 BPU'!A53</f>
        <v>GN1 - 2</v>
      </c>
      <c r="B53" s="79" t="str">
        <f>'2026-13 BPU'!B53</f>
        <v>ERP cat.1
Type : R,L,W,N</v>
      </c>
      <c r="C53" s="46" t="str">
        <f>'2026-13 BPU'!C53</f>
        <v>18 384 m²</v>
      </c>
      <c r="D53" s="47">
        <f>'2026-13 BPU'!D53</f>
        <v>0</v>
      </c>
      <c r="E53" s="24">
        <v>4</v>
      </c>
      <c r="F53" s="2">
        <f>D53*E53</f>
        <v>0</v>
      </c>
    </row>
    <row r="54" spans="1:6" ht="25.5" x14ac:dyDescent="0.2">
      <c r="A54" s="78" t="str">
        <f>'2026-13 BPU'!A54</f>
        <v>M8</v>
      </c>
      <c r="B54" s="79" t="str">
        <f>'2026-13 BPU'!B54</f>
        <v>ERP cat.5
Type : R</v>
      </c>
      <c r="C54" s="46" t="str">
        <f>'2026-13 BPU'!C54</f>
        <v>3 500 m²</v>
      </c>
      <c r="D54" s="47">
        <f>'2026-13 BPU'!D54</f>
        <v>0</v>
      </c>
      <c r="E54" s="24">
        <v>4</v>
      </c>
      <c r="F54" s="2">
        <f t="shared" ref="F54:F55" si="3">D54*E54</f>
        <v>0</v>
      </c>
    </row>
    <row r="55" spans="1:6" ht="26.25" thickBot="1" x14ac:dyDescent="0.25">
      <c r="A55" s="86" t="str">
        <f>'2026-13 BPU'!A55</f>
        <v>MMI - Condorcet</v>
      </c>
      <c r="B55" s="87" t="str">
        <f>'2026-13 BPU'!B55</f>
        <v>ERP cat.5
Type : R, L</v>
      </c>
      <c r="C55" s="52" t="str">
        <f>'2026-13 BPU'!C55</f>
        <v xml:space="preserve">1 104 m² </v>
      </c>
      <c r="D55" s="53">
        <f>'2026-13 BPU'!D55</f>
        <v>0</v>
      </c>
      <c r="E55" s="25">
        <v>4</v>
      </c>
      <c r="F55" s="4">
        <f t="shared" si="3"/>
        <v>0</v>
      </c>
    </row>
    <row r="56" spans="1:6" ht="13.5" thickBot="1" x14ac:dyDescent="0.25"/>
    <row r="57" spans="1:6" ht="15.75" x14ac:dyDescent="0.25">
      <c r="A57" s="56" t="str">
        <f>'2026-13 BPU'!A57</f>
        <v>Section 3 - Installations de sécurité incendie : Contrôles Q17</v>
      </c>
      <c r="B57" s="57"/>
      <c r="C57" s="57"/>
      <c r="D57" s="57"/>
      <c r="E57" s="57"/>
      <c r="F57" s="58"/>
    </row>
    <row r="58" spans="1:6" ht="15" x14ac:dyDescent="0.25">
      <c r="A58" s="71" t="str">
        <f>'2026-13 BPU'!A58</f>
        <v>Site Descartes</v>
      </c>
      <c r="B58" s="72"/>
      <c r="C58" s="72"/>
      <c r="D58" s="72"/>
      <c r="E58" s="72"/>
      <c r="F58" s="73"/>
    </row>
    <row r="59" spans="1:6" ht="15" x14ac:dyDescent="0.2">
      <c r="A59" s="97" t="str">
        <f>'2026-13 BPU'!A59</f>
        <v>Bâtiment</v>
      </c>
      <c r="B59" s="42" t="str">
        <f>'2026-13 BPU'!B59</f>
        <v>Classement</v>
      </c>
      <c r="C59" s="41" t="str">
        <f>'2026-13 BPU'!C59</f>
        <v>Surface SHON</v>
      </c>
      <c r="D59" s="41" t="str">
        <f>'2026-13 BPU'!D59</f>
        <v xml:space="preserve">P.U. en € HT </v>
      </c>
      <c r="E59" s="42" t="s">
        <v>39</v>
      </c>
      <c r="F59" s="43" t="s">
        <v>40</v>
      </c>
    </row>
    <row r="60" spans="1:6" ht="25.5" x14ac:dyDescent="0.2">
      <c r="A60" s="78" t="str">
        <f>'2026-13 BPU'!A60</f>
        <v>D1-2-3-4 / Ecole</v>
      </c>
      <c r="B60" s="79" t="str">
        <f>'2026-13 BPU'!B60</f>
        <v>ERP cat.2
Type : R, L, W, X</v>
      </c>
      <c r="C60" s="46" t="str">
        <f>'2026-13 BPU'!C60</f>
        <v>23 526 m²</v>
      </c>
      <c r="D60" s="47">
        <f>'2026-13 BPU'!D60</f>
        <v>0</v>
      </c>
      <c r="E60" s="24">
        <v>4</v>
      </c>
      <c r="F60" s="2">
        <f>D60*E60</f>
        <v>0</v>
      </c>
    </row>
    <row r="61" spans="1:6" ht="25.5" x14ac:dyDescent="0.2">
      <c r="A61" s="78" t="str">
        <f>'2026-13 BPU'!A61</f>
        <v>D7 / Restaurant CROUS</v>
      </c>
      <c r="B61" s="79" t="str">
        <f>'2026-13 BPU'!B61</f>
        <v>ERP cat.2
Type : N</v>
      </c>
      <c r="C61" s="46" t="str">
        <f>'2026-13 BPU'!C61</f>
        <v xml:space="preserve">1 851 m² </v>
      </c>
      <c r="D61" s="47">
        <f>'2026-13 BPU'!D61</f>
        <v>0</v>
      </c>
      <c r="E61" s="24">
        <v>4</v>
      </c>
      <c r="F61" s="2">
        <f t="shared" ref="F61:F63" si="4">D61*E61</f>
        <v>0</v>
      </c>
    </row>
    <row r="62" spans="1:6" ht="25.5" x14ac:dyDescent="0.2">
      <c r="A62" s="78" t="str">
        <f>'2026-13 BPU'!A62</f>
        <v>D8 / Buisson / IFE</v>
      </c>
      <c r="B62" s="79" t="str">
        <f>'2026-13 BPU'!B62</f>
        <v>ERP cat.5 
Type : W, L</v>
      </c>
      <c r="C62" s="46" t="str">
        <f>'2026-13 BPU'!C62</f>
        <v xml:space="preserve">3 950 m² </v>
      </c>
      <c r="D62" s="47">
        <f>'2026-13 BPU'!D62</f>
        <v>0</v>
      </c>
      <c r="E62" s="24">
        <v>4</v>
      </c>
      <c r="F62" s="2">
        <f t="shared" si="4"/>
        <v>0</v>
      </c>
    </row>
    <row r="63" spans="1:6" ht="26.25" thickBot="1" x14ac:dyDescent="0.25">
      <c r="A63" s="78" t="str">
        <f>'2026-13 BPU'!A63</f>
        <v>D9 - Bibliothèque Diderot</v>
      </c>
      <c r="B63" s="79" t="str">
        <f>'2026-13 BPU'!B63</f>
        <v>ERP cat.2
Type : S</v>
      </c>
      <c r="C63" s="46" t="str">
        <f>'2026-13 BPU'!C63</f>
        <v>17 669 m²</v>
      </c>
      <c r="D63" s="47">
        <f>'2026-13 BPU'!D63</f>
        <v>0</v>
      </c>
      <c r="E63" s="24">
        <v>4</v>
      </c>
      <c r="F63" s="2">
        <f t="shared" si="4"/>
        <v>0</v>
      </c>
    </row>
    <row r="64" spans="1:6" ht="15.75" thickTop="1" x14ac:dyDescent="0.25">
      <c r="A64" s="83" t="str">
        <f>'2026-13 BPU'!A64</f>
        <v>Site Monod</v>
      </c>
      <c r="B64" s="84"/>
      <c r="C64" s="84"/>
      <c r="D64" s="84"/>
      <c r="E64" s="84"/>
      <c r="F64" s="85"/>
    </row>
    <row r="65" spans="1:6" ht="15" x14ac:dyDescent="0.2">
      <c r="A65" s="97" t="str">
        <f>'2026-13 BPU'!A65</f>
        <v>Bâtiment</v>
      </c>
      <c r="B65" s="42" t="str">
        <f>'2026-13 BPU'!B65</f>
        <v>Classement</v>
      </c>
      <c r="C65" s="41" t="str">
        <f>'2026-13 BPU'!C65</f>
        <v>Surface SHON</v>
      </c>
      <c r="D65" s="41" t="str">
        <f>'2026-13 BPU'!D65</f>
        <v xml:space="preserve">P.U. en € HT </v>
      </c>
      <c r="E65" s="42" t="s">
        <v>39</v>
      </c>
      <c r="F65" s="43" t="s">
        <v>40</v>
      </c>
    </row>
    <row r="66" spans="1:6" ht="25.5" x14ac:dyDescent="0.2">
      <c r="A66" s="78" t="str">
        <f>'2026-13 BPU'!A66</f>
        <v>GN1 - 2</v>
      </c>
      <c r="B66" s="79" t="str">
        <f>'2026-13 BPU'!B66</f>
        <v>ERP cat.1
Type : R,L,W,N</v>
      </c>
      <c r="C66" s="46" t="str">
        <f>'2026-13 BPU'!C66</f>
        <v>18 384 m²</v>
      </c>
      <c r="D66" s="47">
        <f>'2026-13 BPU'!D66</f>
        <v>0</v>
      </c>
      <c r="E66" s="24">
        <v>4</v>
      </c>
      <c r="F66" s="2">
        <f>D66*E66</f>
        <v>0</v>
      </c>
    </row>
    <row r="67" spans="1:6" ht="25.5" x14ac:dyDescent="0.2">
      <c r="A67" s="78" t="str">
        <f>'2026-13 BPU'!A67</f>
        <v>M8</v>
      </c>
      <c r="B67" s="79" t="str">
        <f>'2026-13 BPU'!B67</f>
        <v>ERP cat.5
Type : R</v>
      </c>
      <c r="C67" s="46" t="str">
        <f>'2026-13 BPU'!C67</f>
        <v>3 500 m²</v>
      </c>
      <c r="D67" s="47">
        <f>'2026-13 BPU'!D67</f>
        <v>0</v>
      </c>
      <c r="E67" s="24">
        <v>4</v>
      </c>
      <c r="F67" s="2">
        <f t="shared" ref="F67:F68" si="5">D67*E67</f>
        <v>0</v>
      </c>
    </row>
    <row r="68" spans="1:6" ht="26.25" thickBot="1" x14ac:dyDescent="0.25">
      <c r="A68" s="86" t="str">
        <f>'2026-13 BPU'!A68</f>
        <v>MMI - Condorcet</v>
      </c>
      <c r="B68" s="87" t="str">
        <f>'2026-13 BPU'!B68</f>
        <v>ERP cat.5
Type : R, L</v>
      </c>
      <c r="C68" s="52" t="str">
        <f>'2026-13 BPU'!C68</f>
        <v xml:space="preserve">1 104 m² </v>
      </c>
      <c r="D68" s="53">
        <f>'2026-13 BPU'!D68</f>
        <v>0</v>
      </c>
      <c r="E68" s="25">
        <v>4</v>
      </c>
      <c r="F68" s="4">
        <f t="shared" si="5"/>
        <v>0</v>
      </c>
    </row>
    <row r="69" spans="1:6" ht="13.5" thickBot="1" x14ac:dyDescent="0.25"/>
    <row r="70" spans="1:6" ht="15.75" x14ac:dyDescent="0.25">
      <c r="A70" s="56" t="str">
        <f>'2026-13 BPU'!A70</f>
        <v>Section 5 - Equipements sous pression : Requalification décennale</v>
      </c>
      <c r="B70" s="57"/>
      <c r="C70" s="57"/>
      <c r="D70" s="57"/>
      <c r="E70" s="57"/>
      <c r="F70" s="58"/>
    </row>
    <row r="71" spans="1:6" ht="15" x14ac:dyDescent="0.25">
      <c r="A71" s="71" t="str">
        <f>'2026-13 BPU'!A71</f>
        <v>Site Descartes</v>
      </c>
      <c r="B71" s="72"/>
      <c r="C71" s="72"/>
      <c r="D71" s="72"/>
      <c r="E71" s="72"/>
      <c r="F71" s="73"/>
    </row>
    <row r="72" spans="1:6" ht="15" x14ac:dyDescent="0.2">
      <c r="A72" s="97" t="str">
        <f>'2026-13 BPU'!A72</f>
        <v>Bâtiment</v>
      </c>
      <c r="B72" s="42" t="str">
        <f>'2026-13 BPU'!B72</f>
        <v>Classement</v>
      </c>
      <c r="C72" s="41" t="str">
        <f>'2026-13 BPU'!C72</f>
        <v>Surface SHON</v>
      </c>
      <c r="D72" s="41" t="str">
        <f>'2026-13 BPU'!D72</f>
        <v xml:space="preserve">P.U. en € HT </v>
      </c>
      <c r="E72" s="42" t="s">
        <v>39</v>
      </c>
      <c r="F72" s="43" t="s">
        <v>40</v>
      </c>
    </row>
    <row r="73" spans="1:6" ht="26.25" thickBot="1" x14ac:dyDescent="0.25">
      <c r="A73" s="78" t="str">
        <f>'2026-13 BPU'!A73</f>
        <v>D1-2-3-4 / Ecole</v>
      </c>
      <c r="B73" s="79" t="str">
        <f>'2026-13 BPU'!B73</f>
        <v>ERP cat.2
Type : R, L, W, X</v>
      </c>
      <c r="C73" s="46" t="str">
        <f>'2026-13 BPU'!C73</f>
        <v>23 526 m²</v>
      </c>
      <c r="D73" s="47">
        <f>'2026-13 BPU'!D73</f>
        <v>0</v>
      </c>
      <c r="E73" s="24">
        <v>1</v>
      </c>
      <c r="F73" s="2">
        <f>D73*E73</f>
        <v>0</v>
      </c>
    </row>
    <row r="74" spans="1:6" ht="15.75" thickTop="1" x14ac:dyDescent="0.25">
      <c r="A74" s="83" t="str">
        <f>'2026-13 BPU'!A74</f>
        <v>Site Monod</v>
      </c>
      <c r="B74" s="84"/>
      <c r="C74" s="84"/>
      <c r="D74" s="84"/>
      <c r="E74" s="84"/>
      <c r="F74" s="85"/>
    </row>
    <row r="75" spans="1:6" ht="15" x14ac:dyDescent="0.2">
      <c r="A75" s="97" t="str">
        <f>'2026-13 BPU'!A75</f>
        <v>Bâtiment</v>
      </c>
      <c r="B75" s="42" t="str">
        <f>'2026-13 BPU'!B75</f>
        <v>Classement</v>
      </c>
      <c r="C75" s="41" t="str">
        <f>'2026-13 BPU'!C75</f>
        <v>Surface SHON</v>
      </c>
      <c r="D75" s="41" t="str">
        <f>'2026-13 BPU'!D75</f>
        <v xml:space="preserve">P.U. en € HT </v>
      </c>
      <c r="E75" s="42" t="s">
        <v>39</v>
      </c>
      <c r="F75" s="43" t="s">
        <v>40</v>
      </c>
    </row>
    <row r="76" spans="1:6" ht="25.5" x14ac:dyDescent="0.2">
      <c r="A76" s="78" t="str">
        <f>'2026-13 BPU'!A76</f>
        <v>GN1 - 2</v>
      </c>
      <c r="B76" s="79" t="str">
        <f>'2026-13 BPU'!B76</f>
        <v>ERP cat.1
Type : R,L,W,N</v>
      </c>
      <c r="C76" s="46" t="str">
        <f>'2026-13 BPU'!C76</f>
        <v>18 384 m²</v>
      </c>
      <c r="D76" s="47">
        <f>'2026-13 BPU'!D76</f>
        <v>0</v>
      </c>
      <c r="E76" s="24">
        <v>1</v>
      </c>
      <c r="F76" s="2">
        <f>D76*E76</f>
        <v>0</v>
      </c>
    </row>
    <row r="77" spans="1:6" ht="25.5" x14ac:dyDescent="0.2">
      <c r="A77" s="78" t="str">
        <f>'2026-13 BPU'!A77</f>
        <v>M4</v>
      </c>
      <c r="B77" s="79" t="str">
        <f>'2026-13 BPU'!B77</f>
        <v>ERP cat.1
Type : R,L,W,N</v>
      </c>
      <c r="C77" s="46" t="str">
        <f>'2026-13 BPU'!C77</f>
        <v>1 711 m²</v>
      </c>
      <c r="D77" s="47">
        <f>'2026-13 BPU'!D77</f>
        <v>0</v>
      </c>
      <c r="E77" s="24">
        <v>1</v>
      </c>
      <c r="F77" s="2">
        <f t="shared" ref="F77:F78" si="6">D77*E77</f>
        <v>0</v>
      </c>
    </row>
    <row r="78" spans="1:6" ht="13.5" thickBot="1" x14ac:dyDescent="0.25">
      <c r="A78" s="86" t="str">
        <f>'2026-13 BPU'!A78</f>
        <v>PBES</v>
      </c>
      <c r="B78" s="87" t="str">
        <f>'2026-13 BPU'!B78</f>
        <v>Code du Travail</v>
      </c>
      <c r="C78" s="52" t="str">
        <f>'2026-13 BPU'!C78</f>
        <v>1 481 m²</v>
      </c>
      <c r="D78" s="53">
        <f>'2026-13 BPU'!D78</f>
        <v>0</v>
      </c>
      <c r="E78" s="25">
        <v>1</v>
      </c>
      <c r="F78" s="4">
        <f t="shared" si="6"/>
        <v>0</v>
      </c>
    </row>
    <row r="79" spans="1:6" ht="13.5" thickBot="1" x14ac:dyDescent="0.25"/>
    <row r="80" spans="1:6" ht="15.75" x14ac:dyDescent="0.25">
      <c r="A80" s="56" t="str">
        <f>'2026-13 BPU'!A80</f>
        <v xml:space="preserve">Section 5 - Equipements sous pression : Requalification air comprimé pour une cuve ≤ 500 Litres </v>
      </c>
      <c r="B80" s="57"/>
      <c r="C80" s="57"/>
      <c r="D80" s="57"/>
      <c r="E80" s="57"/>
      <c r="F80" s="58"/>
    </row>
    <row r="81" spans="1:6" ht="15" x14ac:dyDescent="0.25">
      <c r="A81" s="71" t="s">
        <v>42</v>
      </c>
      <c r="B81" s="72"/>
      <c r="C81" s="72"/>
      <c r="D81" s="72"/>
      <c r="E81" s="72"/>
      <c r="F81" s="73"/>
    </row>
    <row r="82" spans="1:6" ht="15" x14ac:dyDescent="0.2">
      <c r="A82" s="74" t="str">
        <f>'2026-13 BPU'!A82</f>
        <v>Bâtiment</v>
      </c>
      <c r="B82" s="98" t="str">
        <f>'2026-13 BPU'!B82</f>
        <v>Classement</v>
      </c>
      <c r="C82" s="98" t="str">
        <f>'2026-13 BPU'!C82</f>
        <v>Surface SHON</v>
      </c>
      <c r="D82" s="98" t="str">
        <f>'2026-13 BPU'!D82</f>
        <v xml:space="preserve">P.U. en € HT </v>
      </c>
      <c r="E82" s="42" t="s">
        <v>39</v>
      </c>
      <c r="F82" s="43" t="s">
        <v>40</v>
      </c>
    </row>
    <row r="83" spans="1:6" ht="27.6" customHeight="1" thickBot="1" x14ac:dyDescent="0.25">
      <c r="A83" s="99" t="str">
        <f>'2026-13 BPU'!A83</f>
        <v>D1-2-3-4 / Ecole</v>
      </c>
      <c r="B83" s="100" t="str">
        <f>'2026-13 BPU'!B83</f>
        <v>ERP cat.2
Type : R, L, W, X</v>
      </c>
      <c r="C83" s="101" t="str">
        <f>'2026-13 BPU'!C83</f>
        <v>23 526 m²</v>
      </c>
      <c r="D83" s="47">
        <f>'2026-13 BPU'!D83</f>
        <v>0</v>
      </c>
      <c r="E83" s="24">
        <v>1</v>
      </c>
      <c r="F83" s="2">
        <f>D83*E83</f>
        <v>0</v>
      </c>
    </row>
    <row r="84" spans="1:6" ht="15.75" thickTop="1" x14ac:dyDescent="0.25">
      <c r="A84" s="83" t="s">
        <v>43</v>
      </c>
      <c r="B84" s="84"/>
      <c r="C84" s="84"/>
      <c r="D84" s="84"/>
      <c r="E84" s="84"/>
      <c r="F84" s="85"/>
    </row>
    <row r="85" spans="1:6" ht="15" x14ac:dyDescent="0.2">
      <c r="A85" s="74" t="str">
        <f>'2026-13 BPU'!A85</f>
        <v>Bâtiment</v>
      </c>
      <c r="B85" s="98" t="str">
        <f>'2026-13 BPU'!B85</f>
        <v>Classement</v>
      </c>
      <c r="C85" s="98" t="str">
        <f>'2026-13 BPU'!C85</f>
        <v>Surface SHON</v>
      </c>
      <c r="D85" s="98" t="str">
        <f>'2026-13 BPU'!D85</f>
        <v xml:space="preserve">P.U. en € HT </v>
      </c>
      <c r="E85" s="42" t="s">
        <v>39</v>
      </c>
      <c r="F85" s="43" t="s">
        <v>40</v>
      </c>
    </row>
    <row r="86" spans="1:6" ht="25.5" x14ac:dyDescent="0.2">
      <c r="A86" s="78" t="str">
        <f>'2026-13 BPU'!A86</f>
        <v>GN1 - 2</v>
      </c>
      <c r="B86" s="100" t="str">
        <f>'2026-13 BPU'!B86</f>
        <v>ERP cat.1
Type : R,L,W,N</v>
      </c>
      <c r="C86" s="101" t="str">
        <f>'2026-13 BPU'!C86</f>
        <v>18 384 m²</v>
      </c>
      <c r="D86" s="47">
        <f>'2026-13 BPU'!D86</f>
        <v>0</v>
      </c>
      <c r="E86" s="24">
        <v>1</v>
      </c>
      <c r="F86" s="2">
        <f>D86*E86</f>
        <v>0</v>
      </c>
    </row>
    <row r="87" spans="1:6" ht="25.5" x14ac:dyDescent="0.2">
      <c r="A87" s="78" t="str">
        <f>'2026-13 BPU'!A87</f>
        <v>M4</v>
      </c>
      <c r="B87" s="100" t="str">
        <f>'2026-13 BPU'!B87</f>
        <v>ERP cat.1
Type : R,L,W,N</v>
      </c>
      <c r="C87" s="101" t="str">
        <f>'2026-13 BPU'!C87</f>
        <v>1 711 m²</v>
      </c>
      <c r="D87" s="47">
        <f>'2026-13 BPU'!D87</f>
        <v>0</v>
      </c>
      <c r="E87" s="24">
        <v>1</v>
      </c>
      <c r="F87" s="2">
        <f t="shared" ref="F87:F88" si="7">D87*E87</f>
        <v>0</v>
      </c>
    </row>
    <row r="88" spans="1:6" ht="27.6" customHeight="1" thickBot="1" x14ac:dyDescent="0.25">
      <c r="A88" s="86" t="str">
        <f>'2026-13 BPU'!A88</f>
        <v>PBES</v>
      </c>
      <c r="B88" s="102" t="str">
        <f>'2026-13 BPU'!B88</f>
        <v>Code du Travail</v>
      </c>
      <c r="C88" s="103" t="str">
        <f>'2026-13 BPU'!C88</f>
        <v>1 481 m²</v>
      </c>
      <c r="D88" s="53">
        <f>'2026-13 BPU'!D88</f>
        <v>0</v>
      </c>
      <c r="E88" s="25">
        <v>1</v>
      </c>
      <c r="F88" s="4">
        <f t="shared" si="7"/>
        <v>0</v>
      </c>
    </row>
    <row r="91" spans="1:6" ht="36" customHeight="1" x14ac:dyDescent="0.2">
      <c r="A91" s="104" t="s">
        <v>73</v>
      </c>
      <c r="B91" s="105"/>
      <c r="C91" s="105"/>
      <c r="D91" s="105"/>
      <c r="E91" s="106">
        <f>SUM(F86:F88,F83,F76:F78,F73,F66:F68,F60:F63,F53:F55,F47:F50,F33:F42,F12:F29)</f>
        <v>0</v>
      </c>
      <c r="F91" s="106"/>
    </row>
  </sheetData>
  <sheetProtection algorithmName="SHA-512" hashValue="B41dKzDJPhNYQunam/EY0JHZa+alOgJgLPACClw13Bn9vS9KWSF1RNdgZFBDtcVRXQBbKijvF8nfC5ysJ80j/Q==" saltValue="/TEcX8N85UqSu4AUsiICPg==" spinCount="100000" sheet="1" formatCells="0" formatRows="0"/>
  <mergeCells count="43">
    <mergeCell ref="A91:D91"/>
    <mergeCell ref="E91:F91"/>
    <mergeCell ref="A80:F80"/>
    <mergeCell ref="A81:F81"/>
    <mergeCell ref="A84:F84"/>
    <mergeCell ref="B34:C34"/>
    <mergeCell ref="B35:C35"/>
    <mergeCell ref="B36:C36"/>
    <mergeCell ref="B37:C37"/>
    <mergeCell ref="A38:A42"/>
    <mergeCell ref="B38:C38"/>
    <mergeCell ref="B39:C39"/>
    <mergeCell ref="B40:C40"/>
    <mergeCell ref="B41:C41"/>
    <mergeCell ref="B42:C42"/>
    <mergeCell ref="A74:F74"/>
    <mergeCell ref="A57:F57"/>
    <mergeCell ref="A70:F70"/>
    <mergeCell ref="A22:B23"/>
    <mergeCell ref="A5:F5"/>
    <mergeCell ref="A6:F6"/>
    <mergeCell ref="A7:F7"/>
    <mergeCell ref="A9:F9"/>
    <mergeCell ref="A10:F10"/>
    <mergeCell ref="A11:B11"/>
    <mergeCell ref="A12:B13"/>
    <mergeCell ref="A14:B15"/>
    <mergeCell ref="A16:B17"/>
    <mergeCell ref="A18:B19"/>
    <mergeCell ref="A20:B21"/>
    <mergeCell ref="A24:B25"/>
    <mergeCell ref="A26:B27"/>
    <mergeCell ref="A28:B29"/>
    <mergeCell ref="A45:F45"/>
    <mergeCell ref="A51:F51"/>
    <mergeCell ref="A44:F44"/>
    <mergeCell ref="A58:F58"/>
    <mergeCell ref="A64:F64"/>
    <mergeCell ref="A71:F71"/>
    <mergeCell ref="A31:F31"/>
    <mergeCell ref="B32:C32"/>
    <mergeCell ref="A33:A37"/>
    <mergeCell ref="B33:C33"/>
  </mergeCells>
  <conditionalFormatting sqref="D12:D29 D47:D50">
    <cfRule type="containsBlanks" dxfId="9" priority="9">
      <formula>LEN(TRIM(D12))=0</formula>
    </cfRule>
  </conditionalFormatting>
  <conditionalFormatting sqref="D33:D42">
    <cfRule type="containsBlanks" dxfId="8" priority="3">
      <formula>LEN(TRIM(D33))=0</formula>
    </cfRule>
  </conditionalFormatting>
  <conditionalFormatting sqref="D53:D55">
    <cfRule type="containsBlanks" dxfId="7" priority="8">
      <formula>LEN(TRIM(D53))=0</formula>
    </cfRule>
  </conditionalFormatting>
  <conditionalFormatting sqref="D60:D63">
    <cfRule type="containsBlanks" dxfId="6" priority="7">
      <formula>LEN(TRIM(D60))=0</formula>
    </cfRule>
  </conditionalFormatting>
  <conditionalFormatting sqref="D66:D68">
    <cfRule type="containsBlanks" dxfId="5" priority="6">
      <formula>LEN(TRIM(D66))=0</formula>
    </cfRule>
  </conditionalFormatting>
  <conditionalFormatting sqref="D73">
    <cfRule type="containsBlanks" dxfId="4" priority="5">
      <formula>LEN(TRIM(D73))=0</formula>
    </cfRule>
  </conditionalFormatting>
  <conditionalFormatting sqref="D76:D78">
    <cfRule type="containsBlanks" dxfId="3" priority="4">
      <formula>LEN(TRIM(D76))=0</formula>
    </cfRule>
  </conditionalFormatting>
  <conditionalFormatting sqref="D83">
    <cfRule type="containsBlanks" dxfId="2" priority="2">
      <formula>LEN(TRIM(D83))=0</formula>
    </cfRule>
  </conditionalFormatting>
  <conditionalFormatting sqref="D86:D88">
    <cfRule type="containsBlanks" dxfId="1" priority="1">
      <formula>LEN(TRIM(D86))=0</formula>
    </cfRule>
  </conditionalFormatting>
  <conditionalFormatting sqref="F2:F3">
    <cfRule type="containsBlanks" dxfId="0" priority="10">
      <formula>LEN(TRIM(F2))=0</formula>
    </cfRule>
  </conditionalFormatting>
  <printOptions horizontalCentered="1"/>
  <pageMargins left="0.19685039370078741" right="0.19685039370078741" top="1" bottom="1" header="0.39370078740157483" footer="0.39370078740157483"/>
  <pageSetup paperSize="9" scale="51" fitToHeight="0" orientation="portrait" r:id="rId1"/>
  <headerFooter differentFirst="1">
    <oddFooter>&amp;L
&amp;G&amp;C&amp;P/&amp;N
&amp;R
&amp;G</oddFooter>
    <firstHeader>&amp;L&amp;G&amp;C&amp;KE14D16DQE
Marché n°2026-13
&amp;R&amp;G</firstHeader>
    <firstFooter>&amp;L&amp;G&amp;C&amp;P/&amp;N
&amp;R&amp;G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2026-13 BPU</vt:lpstr>
      <vt:lpstr>2026-13 DQE</vt:lpstr>
      <vt:lpstr>'2026-13 BPU'!Zone_d_impression</vt:lpstr>
      <vt:lpstr>'2026-13 DQE'!Zone_d_impression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Giordano Marie-christine</dc:creator>
  <cp:lastModifiedBy>Rieu Salomé</cp:lastModifiedBy>
  <cp:lastPrinted>2023-06-20T10:32:47Z</cp:lastPrinted>
  <dcterms:created xsi:type="dcterms:W3CDTF">2011-05-24T09:56:52Z</dcterms:created>
  <dcterms:modified xsi:type="dcterms:W3CDTF">2026-02-26T10:33:41Z</dcterms:modified>
</cp:coreProperties>
</file>